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1"/>
  </bookViews>
  <sheets>
    <sheet name="Приложение к отчету" sheetId="1" r:id="rId1"/>
    <sheet name="Отчет на 01.10.16г." sheetId="2" r:id="rId2"/>
  </sheets>
  <definedNames>
    <definedName name="_GoBack" localSheetId="0">'Приложение к отчету'!$A$108</definedName>
  </definedNames>
  <calcPr fullCalcOnLoad="1"/>
</workbook>
</file>

<file path=xl/sharedStrings.xml><?xml version="1.0" encoding="utf-8"?>
<sst xmlns="http://schemas.openxmlformats.org/spreadsheetml/2006/main" count="416" uniqueCount="143">
  <si>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</si>
  <si>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</si>
  <si>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</si>
  <si>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</si>
  <si>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</si>
  <si>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</si>
  <si>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</si>
  <si>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</si>
  <si>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</si>
  <si>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</si>
  <si>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</si>
  <si>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</si>
  <si>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</si>
  <si>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</si>
  <si>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</si>
  <si>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</si>
  <si>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</si>
  <si>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</si>
  <si>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</si>
  <si>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</si>
  <si>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>д. Заозерье:</t>
  </si>
  <si>
    <t>д. Ульино:</t>
  </si>
  <si>
    <t>д. Гришино:</t>
  </si>
  <si>
    <t>д. Согиницы:</t>
  </si>
  <si>
    <t>Изготовление и установка навеса для работы автолавки.</t>
  </si>
  <si>
    <t>д. Купецкое:</t>
  </si>
  <si>
    <t>Приобретение и установка детской игровой площадки.</t>
  </si>
  <si>
    <t>д. Усланка:</t>
  </si>
  <si>
    <t>д. Курпово:</t>
  </si>
  <si>
    <t>Ремонт уличного освещения (замена 18 светильников на светодиодные, установка 2 светодиодных светильников; монтаж 460 м провода СИП)</t>
  </si>
  <si>
    <t>Чишегорова И.В.</t>
  </si>
  <si>
    <t>Виноградова С.М.</t>
  </si>
  <si>
    <t>881365 41-547</t>
  </si>
  <si>
    <t>Приобретение и доставка материалов для ремонта автодороги по ул. Заречная, ул. Молодежная, ул. Прибрежная (с планировкой материала)</t>
  </si>
  <si>
    <t>Приобретение и доставка материалов для ремонта автодороги по ул. Кашинская</t>
  </si>
  <si>
    <t>Изготовление и установка навеса для работы автолавки</t>
  </si>
  <si>
    <t>Ремонт участка автодороги по ул. Кашинская (оканавливание 180 м., переустройство водопропускной трубы с добавлением материала)</t>
  </si>
  <si>
    <t>Приобретение и доставка материалов для ремонта автодороги по ул. Солнечная</t>
  </si>
  <si>
    <t>Приобретение и доставка материалов для ремонта автодороги по ул. Никольская</t>
  </si>
  <si>
    <t>Ремонт уличного освещения (установка 2 светодиодных светильников, монтаж 210 м провода СИП, установка прибора учета и фотореле)</t>
  </si>
  <si>
    <t>Обустройство артезианской скважины</t>
  </si>
  <si>
    <t>Ремонт уличного освещения на ул. Речная (установка 3 светодиодных светильников, монтаж 130 м провода СИП)</t>
  </si>
  <si>
    <t>Приобретение и доставка материалов для ремонта автодороги по ул. Просторная</t>
  </si>
  <si>
    <t>Приобретение и доставка материалов для ремонта автодороги по ул. Лиственничная</t>
  </si>
  <si>
    <t>Оборудование пожарного водоёма (доставка и монтаж ж/б кольца, изготовление щита)</t>
  </si>
  <si>
    <t>Приобретение и доставка материалов для ремонта автодороги по ул. Петропавловская</t>
  </si>
  <si>
    <t>Ремонт уличного освещения (замена 10 светильников на светодиодные, установка блока управления со счетчиком и фотореле)</t>
  </si>
  <si>
    <t>Наименование мероприятия</t>
  </si>
  <si>
    <t>Срок исполнения</t>
  </si>
  <si>
    <t>Ответственный исполнитель</t>
  </si>
  <si>
    <t>Ожидаемый результат</t>
  </si>
  <si>
    <t xml:space="preserve">Ход исполнения </t>
  </si>
  <si>
    <t>I. Реализация мероприятий муниципальной программы</t>
  </si>
  <si>
    <t>1.</t>
  </si>
  <si>
    <t>1.1.</t>
  </si>
  <si>
    <t xml:space="preserve">Проведение конкурсных процедур и заключение муниципального контракта </t>
  </si>
  <si>
    <t>не позднее 1 месяца</t>
  </si>
  <si>
    <t>со дня подписания Соглашения о предоставлении субсидии</t>
  </si>
  <si>
    <t>Администрация</t>
  </si>
  <si>
    <t>муниципального образования</t>
  </si>
  <si>
    <t>«Важинское городское поселение Подпорожского муниципального района Ленинградской области»</t>
  </si>
  <si>
    <t>Заключение муниципального контракта</t>
  </si>
  <si>
    <t>Доставка материалов</t>
  </si>
  <si>
    <t>31.08.2016г.</t>
  </si>
  <si>
    <t>Подрядная организация</t>
  </si>
  <si>
    <t>Ликвидация ямочности</t>
  </si>
  <si>
    <t>Приемка материалов в порядке, установленном муниципальным контрактом</t>
  </si>
  <si>
    <t>в сроки, предусмотренные муниципальным контрактом</t>
  </si>
  <si>
    <t>Администрация муниципального образования «Важинское городское поселение Подпорожского муниципального района Ленинградской области»</t>
  </si>
  <si>
    <t>Подписание акта о приемке выполненных работ</t>
  </si>
  <si>
    <t>1.2.</t>
  </si>
  <si>
    <t>Проведение конкурсных процедур и заключение муниципального контракта на выполнение работ</t>
  </si>
  <si>
    <t xml:space="preserve">Выполнение работ </t>
  </si>
  <si>
    <t>Повышение надёжности работы, увеличение площади освещённых территорий, сокращение энергозатрат</t>
  </si>
  <si>
    <t>Приемка работ в порядке, установленном муниципальным контрактом</t>
  </si>
  <si>
    <t>2.</t>
  </si>
  <si>
    <t>2.1.</t>
  </si>
  <si>
    <t>Выполнение работ по оборудованию пожарного водоема</t>
  </si>
  <si>
    <t>Обеспечение пожарной безопасности на территории деревни Ульино</t>
  </si>
  <si>
    <t>2.2.</t>
  </si>
  <si>
    <t>Приобретение и установка детской игровой площадки</t>
  </si>
  <si>
    <t>Установка детской игровой площадки</t>
  </si>
  <si>
    <t>Повышение уровня благоустройства территории, организация детского досуга</t>
  </si>
  <si>
    <t>3.</t>
  </si>
  <si>
    <t>3.1.</t>
  </si>
  <si>
    <t>3.2.</t>
  </si>
  <si>
    <t>Выполнение работ по ремонту уличного освещения</t>
  </si>
  <si>
    <t>4.</t>
  </si>
  <si>
    <t>4.1.</t>
  </si>
  <si>
    <t>Повышение уровня благоустройства</t>
  </si>
  <si>
    <t>4.2.</t>
  </si>
  <si>
    <t>4.3.</t>
  </si>
  <si>
    <t>Установка навеса</t>
  </si>
  <si>
    <t>5.</t>
  </si>
  <si>
    <t>5.1.</t>
  </si>
  <si>
    <t>5.2.</t>
  </si>
  <si>
    <t>6.</t>
  </si>
  <si>
    <t>6.1.</t>
  </si>
  <si>
    <t>улучшение водоотведения</t>
  </si>
  <si>
    <t>Приемка объекта в порядке, установленном муниципальным контрактом</t>
  </si>
  <si>
    <t>6.2.</t>
  </si>
  <si>
    <t xml:space="preserve">Установка навеса </t>
  </si>
  <si>
    <t>7.</t>
  </si>
  <si>
    <t>7.1.</t>
  </si>
  <si>
    <t>Ремонт уличного освещения (замена 18 светильников на светодиодные, установка 2 светодиодных светильников, монтаж 460 м провода СИП)</t>
  </si>
  <si>
    <t>7.2.</t>
  </si>
  <si>
    <t>II. Контроль за реализацией муниципальной программы</t>
  </si>
  <si>
    <t>Мониторинг реализации муниципальной программы, в том числе:</t>
  </si>
  <si>
    <t>Приемка и оплата выполненных работ</t>
  </si>
  <si>
    <t>В сроки, предусмотренные муниципальным контрактом</t>
  </si>
  <si>
    <t>Акт выполненных работ и оплата</t>
  </si>
  <si>
    <t>Подготовка ежеквартальных отчетов по освоению объемов в соответствии с Соглашением</t>
  </si>
  <si>
    <t>Ежеквартально, до 10 числа месяца, следующего за отчетным периодом</t>
  </si>
  <si>
    <t>Отчет о достижении значений целевых показателей  результативности использования субсидии по Соглашению с комитетом</t>
  </si>
  <si>
    <t>Корректировка муниципальной программы и Соглашения по итогам проведения конкурсных процедур, предусмотренных законодательством</t>
  </si>
  <si>
    <t>При корректировке местного бюджета</t>
  </si>
  <si>
    <t>Наиболее эффективное использование бюджетных средств</t>
  </si>
  <si>
    <t xml:space="preserve">                                                   МП</t>
  </si>
  <si>
    <t>не позднее 1 месяца со дня подписания Соглашения о предоставлении субсидии</t>
  </si>
  <si>
    <t xml:space="preserve">     муниципального образования «Важинское городское поселение Подпорожского муниципального района Ленинградской области» по государственной поддержке проектов местных инициатив граждан в рамках подпрограммы 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</t>
  </si>
  <si>
    <t xml:space="preserve">План мероприятий («Дорожная карта»)  </t>
  </si>
  <si>
    <t>2.3.</t>
  </si>
  <si>
    <t xml:space="preserve">03.10.2016 года </t>
  </si>
  <si>
    <r>
      <t>ОТЧЕТ
(ежеквартальный)
об использовании субсидии, предоставленной из областного бюджета Ленинградской области</t>
    </r>
    <r>
      <rPr>
        <b/>
        <u val="single"/>
        <sz val="11"/>
        <color indexed="8"/>
        <rFont val="Times New Roman"/>
        <family val="1"/>
      </rPr>
      <t xml:space="preserve"> муниципальному образованию "Важинское городское поселение Подпорожского муниципального района Ленинградской области" </t>
    </r>
    <r>
      <rPr>
        <b/>
        <sz val="11"/>
        <color indexed="8"/>
        <rFont val="Times New Roman"/>
        <family val="1"/>
      </rPr>
      <t xml:space="preserve">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  </r>
  </si>
  <si>
    <t>Исполнено на 01.10.2016 (нарастающим итогом)</t>
  </si>
  <si>
    <t>выполнено</t>
  </si>
  <si>
    <t>Материал поставлен</t>
  </si>
  <si>
    <t>Акт подписан 03.08.2016</t>
  </si>
  <si>
    <t>Работы выполнены</t>
  </si>
  <si>
    <t>Акт подписан 16.09.2016</t>
  </si>
  <si>
    <t>Повторное проведение конкурсных процедур в 4 кв. 2016г.</t>
  </si>
  <si>
    <t>не выполнено</t>
  </si>
  <si>
    <t>Акт подписан 16.09.2016г.</t>
  </si>
  <si>
    <t>Акт подписан 20.09.2016г.</t>
  </si>
  <si>
    <t>Акт подписан 03.08.2016г.</t>
  </si>
  <si>
    <t>выполняется</t>
  </si>
  <si>
    <t>Приемка осуществляется в соответствии с контрактами</t>
  </si>
  <si>
    <t xml:space="preserve">Проводится корректировка муниципальной программы и готовится дополнительное соглашение </t>
  </si>
  <si>
    <r>
      <t xml:space="preserve">                                                  Зам. г</t>
    </r>
    <r>
      <rPr>
        <sz val="11"/>
        <color indexed="8"/>
        <rFont val="Times New Roman"/>
        <family val="1"/>
      </rPr>
      <t>лавы администрации</t>
    </r>
  </si>
  <si>
    <t xml:space="preserve">                                                   ___________ /А.В. Бахвалов/</t>
  </si>
  <si>
    <t xml:space="preserve">Зам. главы администрации </t>
  </si>
  <si>
    <t>Главный бухгалтер</t>
  </si>
  <si>
    <t>Бахвалов А.В.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</si>
</sst>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03">
      <selection activeCell="A108" sqref="A108"/>
    </sheetView>
  </sheetViews>
  <sheetFormatPr defaultColWidth="9.140625" defaultRowHeight="15"/>
  <cols>
    <col min="1" max="1" width="9.140625" style="31" customWidth="1"/>
    <col min="2" max="2" width="21.421875" style="0" customWidth="1"/>
    <col min="3" max="3" width="18.00390625" style="0" customWidth="1"/>
    <col min="4" max="4" width="28.421875" style="0" customWidth="1"/>
    <col min="5" max="5" width="18.8515625" style="0" customWidth="1"/>
    <col min="6" max="6" width="25.8515625" style="31" customWidth="1"/>
  </cols>
  <sheetData>
    <row r="1" spans="1:6" ht="15">
      <c r="A1" s="63" t="s">
        <v>120</v>
      </c>
      <c r="B1" s="63"/>
      <c r="C1" s="63"/>
      <c r="D1" s="63"/>
      <c r="E1" s="63"/>
      <c r="F1" s="63"/>
    </row>
    <row r="2" spans="1:6" ht="78" customHeight="1">
      <c r="A2" s="62" t="s">
        <v>119</v>
      </c>
      <c r="B2" s="62"/>
      <c r="C2" s="62"/>
      <c r="D2" s="62"/>
      <c r="E2" s="62"/>
      <c r="F2" s="62"/>
    </row>
    <row r="3" spans="1:6" ht="44.25" customHeight="1">
      <c r="A3" s="61"/>
      <c r="B3" s="61" t="s">
        <v>47</v>
      </c>
      <c r="C3" s="61" t="s">
        <v>48</v>
      </c>
      <c r="D3" s="61" t="s">
        <v>49</v>
      </c>
      <c r="E3" s="61" t="s">
        <v>50</v>
      </c>
      <c r="F3" s="61" t="s">
        <v>51</v>
      </c>
    </row>
    <row r="4" spans="1:6" ht="15">
      <c r="A4" s="61"/>
      <c r="B4" s="61"/>
      <c r="C4" s="61"/>
      <c r="D4" s="61"/>
      <c r="E4" s="61"/>
      <c r="F4" s="61"/>
    </row>
    <row r="5" spans="1:6" ht="15">
      <c r="A5" s="61" t="s">
        <v>52</v>
      </c>
      <c r="B5" s="61"/>
      <c r="C5" s="61"/>
      <c r="D5" s="61"/>
      <c r="E5" s="61"/>
      <c r="F5" s="61"/>
    </row>
    <row r="6" spans="1:6" ht="15">
      <c r="A6" s="34" t="s">
        <v>53</v>
      </c>
      <c r="B6" s="68" t="s">
        <v>20</v>
      </c>
      <c r="C6" s="68"/>
      <c r="D6" s="68"/>
      <c r="E6" s="68"/>
      <c r="F6" s="57"/>
    </row>
    <row r="7" spans="1:6" ht="20.25" customHeight="1">
      <c r="A7" s="34" t="s">
        <v>54</v>
      </c>
      <c r="B7" s="67" t="s">
        <v>45</v>
      </c>
      <c r="C7" s="67"/>
      <c r="D7" s="67"/>
      <c r="E7" s="67"/>
      <c r="F7" s="67"/>
    </row>
    <row r="8" spans="1:6" ht="90">
      <c r="A8" s="34"/>
      <c r="B8" s="36" t="s">
        <v>55</v>
      </c>
      <c r="C8" s="34" t="s">
        <v>118</v>
      </c>
      <c r="D8" s="34" t="s">
        <v>68</v>
      </c>
      <c r="E8" s="36" t="s">
        <v>61</v>
      </c>
      <c r="F8" s="58" t="s">
        <v>125</v>
      </c>
    </row>
    <row r="9" spans="1:6" ht="30">
      <c r="A9" s="34"/>
      <c r="B9" s="37" t="s">
        <v>62</v>
      </c>
      <c r="C9" s="34" t="s">
        <v>63</v>
      </c>
      <c r="D9" s="34" t="s">
        <v>64</v>
      </c>
      <c r="E9" s="34" t="s">
        <v>65</v>
      </c>
      <c r="F9" s="34" t="s">
        <v>126</v>
      </c>
    </row>
    <row r="10" spans="1:6" ht="90">
      <c r="A10" s="34"/>
      <c r="B10" s="37" t="s">
        <v>66</v>
      </c>
      <c r="C10" s="34" t="s">
        <v>67</v>
      </c>
      <c r="D10" s="34" t="s">
        <v>68</v>
      </c>
      <c r="E10" s="34" t="s">
        <v>69</v>
      </c>
      <c r="F10" s="34" t="s">
        <v>127</v>
      </c>
    </row>
    <row r="11" spans="1:6" ht="31.5" customHeight="1">
      <c r="A11" s="34" t="s">
        <v>70</v>
      </c>
      <c r="B11" s="64" t="s">
        <v>46</v>
      </c>
      <c r="C11" s="64"/>
      <c r="D11" s="64"/>
      <c r="E11" s="64"/>
      <c r="F11" s="64"/>
    </row>
    <row r="12" spans="1:6" ht="90" customHeight="1">
      <c r="A12" s="39"/>
      <c r="B12" s="39" t="s">
        <v>71</v>
      </c>
      <c r="C12" s="34" t="s">
        <v>118</v>
      </c>
      <c r="D12" s="34" t="s">
        <v>68</v>
      </c>
      <c r="E12" s="39" t="s">
        <v>61</v>
      </c>
      <c r="F12" s="34" t="s">
        <v>125</v>
      </c>
    </row>
    <row r="13" spans="1:6" ht="135">
      <c r="A13" s="34"/>
      <c r="B13" s="37" t="s">
        <v>72</v>
      </c>
      <c r="C13" s="34" t="s">
        <v>63</v>
      </c>
      <c r="D13" s="34" t="s">
        <v>64</v>
      </c>
      <c r="E13" s="34" t="s">
        <v>73</v>
      </c>
      <c r="F13" s="34" t="s">
        <v>128</v>
      </c>
    </row>
    <row r="14" spans="1:6" ht="90">
      <c r="A14" s="34"/>
      <c r="B14" s="37" t="s">
        <v>74</v>
      </c>
      <c r="C14" s="34" t="s">
        <v>67</v>
      </c>
      <c r="D14" s="34" t="s">
        <v>68</v>
      </c>
      <c r="E14" s="34" t="s">
        <v>69</v>
      </c>
      <c r="F14" s="34" t="s">
        <v>129</v>
      </c>
    </row>
    <row r="15" spans="1:6" ht="15">
      <c r="A15" s="34" t="s">
        <v>75</v>
      </c>
      <c r="B15" s="35" t="s">
        <v>21</v>
      </c>
      <c r="C15" s="36"/>
      <c r="D15" s="36"/>
      <c r="E15" s="34"/>
      <c r="F15" s="34"/>
    </row>
    <row r="16" spans="1:6" ht="18" customHeight="1">
      <c r="A16" s="34" t="s">
        <v>76</v>
      </c>
      <c r="B16" s="64" t="s">
        <v>44</v>
      </c>
      <c r="C16" s="64"/>
      <c r="D16" s="64"/>
      <c r="E16" s="64"/>
      <c r="F16" s="64"/>
    </row>
    <row r="17" spans="1:6" ht="90">
      <c r="A17" s="39"/>
      <c r="B17" s="39" t="s">
        <v>55</v>
      </c>
      <c r="C17" s="34" t="s">
        <v>118</v>
      </c>
      <c r="D17" s="34" t="s">
        <v>68</v>
      </c>
      <c r="E17" s="39" t="s">
        <v>61</v>
      </c>
      <c r="F17" s="59" t="s">
        <v>130</v>
      </c>
    </row>
    <row r="18" spans="1:6" ht="75">
      <c r="A18" s="34"/>
      <c r="B18" s="37" t="s">
        <v>77</v>
      </c>
      <c r="C18" s="34" t="s">
        <v>63</v>
      </c>
      <c r="D18" s="34" t="s">
        <v>64</v>
      </c>
      <c r="E18" s="34" t="s">
        <v>78</v>
      </c>
      <c r="F18" s="34" t="s">
        <v>131</v>
      </c>
    </row>
    <row r="19" spans="1:6" ht="90">
      <c r="A19" s="34"/>
      <c r="B19" s="37" t="s">
        <v>74</v>
      </c>
      <c r="C19" s="34" t="s">
        <v>67</v>
      </c>
      <c r="D19" s="34" t="s">
        <v>68</v>
      </c>
      <c r="E19" s="34" t="s">
        <v>69</v>
      </c>
      <c r="F19" s="34" t="s">
        <v>131</v>
      </c>
    </row>
    <row r="20" spans="1:6" ht="20.25" customHeight="1">
      <c r="A20" s="34" t="s">
        <v>79</v>
      </c>
      <c r="B20" s="64" t="s">
        <v>43</v>
      </c>
      <c r="C20" s="64"/>
      <c r="D20" s="64"/>
      <c r="E20" s="64"/>
      <c r="F20" s="64"/>
    </row>
    <row r="21" spans="1:6" ht="90">
      <c r="A21" s="39"/>
      <c r="B21" s="39" t="s">
        <v>55</v>
      </c>
      <c r="C21" s="34" t="s">
        <v>118</v>
      </c>
      <c r="D21" s="34" t="s">
        <v>68</v>
      </c>
      <c r="E21" s="39" t="s">
        <v>61</v>
      </c>
      <c r="F21" s="58" t="s">
        <v>125</v>
      </c>
    </row>
    <row r="22" spans="1:6" ht="19.5" customHeight="1">
      <c r="A22" s="34"/>
      <c r="B22" s="37" t="s">
        <v>62</v>
      </c>
      <c r="C22" s="34" t="s">
        <v>63</v>
      </c>
      <c r="D22" s="34" t="s">
        <v>64</v>
      </c>
      <c r="E22" s="34" t="s">
        <v>65</v>
      </c>
      <c r="F22" s="34" t="s">
        <v>126</v>
      </c>
    </row>
    <row r="23" spans="1:6" ht="90">
      <c r="A23" s="34"/>
      <c r="B23" s="37" t="s">
        <v>74</v>
      </c>
      <c r="C23" s="34" t="s">
        <v>67</v>
      </c>
      <c r="D23" s="34" t="s">
        <v>68</v>
      </c>
      <c r="E23" s="34" t="s">
        <v>69</v>
      </c>
      <c r="F23" s="34" t="s">
        <v>127</v>
      </c>
    </row>
    <row r="24" spans="1:6" ht="21.75" customHeight="1">
      <c r="A24" s="40" t="s">
        <v>121</v>
      </c>
      <c r="B24" s="64" t="s">
        <v>80</v>
      </c>
      <c r="C24" s="64"/>
      <c r="D24" s="64"/>
      <c r="E24" s="64"/>
      <c r="F24" s="64"/>
    </row>
    <row r="25" spans="1:6" ht="90">
      <c r="A25" s="39"/>
      <c r="B25" s="39" t="s">
        <v>55</v>
      </c>
      <c r="C25" s="34" t="s">
        <v>118</v>
      </c>
      <c r="D25" s="34" t="s">
        <v>68</v>
      </c>
      <c r="E25" s="39" t="s">
        <v>61</v>
      </c>
      <c r="F25" s="34" t="s">
        <v>125</v>
      </c>
    </row>
    <row r="26" spans="1:6" ht="75">
      <c r="A26" s="34"/>
      <c r="B26" s="37" t="s">
        <v>81</v>
      </c>
      <c r="C26" s="34" t="s">
        <v>63</v>
      </c>
      <c r="D26" s="34" t="s">
        <v>64</v>
      </c>
      <c r="E26" s="34" t="s">
        <v>82</v>
      </c>
      <c r="F26" s="34" t="s">
        <v>131</v>
      </c>
    </row>
    <row r="27" spans="1:6" ht="90">
      <c r="A27" s="34"/>
      <c r="B27" s="37" t="s">
        <v>74</v>
      </c>
      <c r="C27" s="34" t="s">
        <v>67</v>
      </c>
      <c r="D27" s="34" t="s">
        <v>68</v>
      </c>
      <c r="E27" s="34" t="s">
        <v>69</v>
      </c>
      <c r="F27" s="34" t="s">
        <v>131</v>
      </c>
    </row>
    <row r="28" spans="1:6" ht="15">
      <c r="A28" s="41" t="s">
        <v>83</v>
      </c>
      <c r="B28" s="42" t="s">
        <v>22</v>
      </c>
      <c r="C28" s="43"/>
      <c r="D28" s="43"/>
      <c r="E28" s="41"/>
      <c r="F28" s="41"/>
    </row>
    <row r="29" spans="1:6" ht="30" customHeight="1">
      <c r="A29" s="34" t="s">
        <v>84</v>
      </c>
      <c r="B29" s="64" t="s">
        <v>42</v>
      </c>
      <c r="C29" s="64"/>
      <c r="D29" s="64"/>
      <c r="E29" s="64"/>
      <c r="F29" s="64"/>
    </row>
    <row r="30" spans="1:6" ht="30">
      <c r="A30" s="61"/>
      <c r="B30" s="65" t="s">
        <v>55</v>
      </c>
      <c r="C30" s="34" t="s">
        <v>56</v>
      </c>
      <c r="D30" s="34" t="s">
        <v>58</v>
      </c>
      <c r="E30" s="61" t="s">
        <v>61</v>
      </c>
      <c r="F30" s="66" t="s">
        <v>125</v>
      </c>
    </row>
    <row r="31" spans="1:6" ht="60">
      <c r="A31" s="61"/>
      <c r="B31" s="65"/>
      <c r="C31" s="34" t="s">
        <v>57</v>
      </c>
      <c r="D31" s="34" t="s">
        <v>59</v>
      </c>
      <c r="E31" s="61"/>
      <c r="F31" s="66"/>
    </row>
    <row r="32" spans="1:6" ht="60">
      <c r="A32" s="61"/>
      <c r="B32" s="65"/>
      <c r="C32" s="38"/>
      <c r="D32" s="34" t="s">
        <v>60</v>
      </c>
      <c r="E32" s="61"/>
      <c r="F32" s="34"/>
    </row>
    <row r="33" spans="1:6" ht="30">
      <c r="A33" s="34"/>
      <c r="B33" s="37" t="s">
        <v>62</v>
      </c>
      <c r="C33" s="34" t="s">
        <v>63</v>
      </c>
      <c r="D33" s="34" t="s">
        <v>64</v>
      </c>
      <c r="E33" s="34" t="s">
        <v>65</v>
      </c>
      <c r="F33" s="34" t="s">
        <v>126</v>
      </c>
    </row>
    <row r="34" spans="1:6" ht="90">
      <c r="A34" s="34"/>
      <c r="B34" s="37" t="s">
        <v>66</v>
      </c>
      <c r="C34" s="34" t="s">
        <v>67</v>
      </c>
      <c r="D34" s="34" t="s">
        <v>68</v>
      </c>
      <c r="E34" s="34" t="s">
        <v>69</v>
      </c>
      <c r="F34" s="34" t="s">
        <v>127</v>
      </c>
    </row>
    <row r="35" spans="1:6" ht="23.25" customHeight="1">
      <c r="A35" s="34" t="s">
        <v>85</v>
      </c>
      <c r="B35" s="64" t="s">
        <v>41</v>
      </c>
      <c r="C35" s="64"/>
      <c r="D35" s="64"/>
      <c r="E35" s="64"/>
      <c r="F35" s="64"/>
    </row>
    <row r="36" spans="1:6" ht="30">
      <c r="A36" s="61"/>
      <c r="B36" s="65" t="s">
        <v>55</v>
      </c>
      <c r="C36" s="34" t="s">
        <v>56</v>
      </c>
      <c r="D36" s="34" t="s">
        <v>58</v>
      </c>
      <c r="E36" s="61" t="s">
        <v>61</v>
      </c>
      <c r="F36" s="61" t="s">
        <v>125</v>
      </c>
    </row>
    <row r="37" spans="1:6" ht="60">
      <c r="A37" s="61"/>
      <c r="B37" s="65"/>
      <c r="C37" s="34" t="s">
        <v>57</v>
      </c>
      <c r="D37" s="34" t="s">
        <v>59</v>
      </c>
      <c r="E37" s="61"/>
      <c r="F37" s="61"/>
    </row>
    <row r="38" spans="1:6" ht="60">
      <c r="A38" s="61"/>
      <c r="B38" s="65"/>
      <c r="C38" s="38"/>
      <c r="D38" s="34" t="s">
        <v>60</v>
      </c>
      <c r="E38" s="61"/>
      <c r="F38" s="61"/>
    </row>
    <row r="39" spans="1:6" ht="135">
      <c r="A39" s="34"/>
      <c r="B39" s="37" t="s">
        <v>86</v>
      </c>
      <c r="C39" s="34" t="s">
        <v>63</v>
      </c>
      <c r="D39" s="34" t="s">
        <v>64</v>
      </c>
      <c r="E39" s="34" t="s">
        <v>73</v>
      </c>
      <c r="F39" s="34" t="s">
        <v>128</v>
      </c>
    </row>
    <row r="40" spans="1:6" ht="90">
      <c r="A40" s="34"/>
      <c r="B40" s="37" t="s">
        <v>74</v>
      </c>
      <c r="C40" s="34" t="s">
        <v>67</v>
      </c>
      <c r="D40" s="34" t="s">
        <v>68</v>
      </c>
      <c r="E40" s="34" t="s">
        <v>69</v>
      </c>
      <c r="F40" s="34" t="s">
        <v>132</v>
      </c>
    </row>
    <row r="41" spans="1:6" ht="15">
      <c r="A41" s="34" t="s">
        <v>87</v>
      </c>
      <c r="B41" s="35" t="s">
        <v>23</v>
      </c>
      <c r="C41" s="36"/>
      <c r="D41" s="36"/>
      <c r="E41" s="34"/>
      <c r="F41" s="34"/>
    </row>
    <row r="42" spans="1:6" ht="15">
      <c r="A42" s="34" t="s">
        <v>88</v>
      </c>
      <c r="B42" s="64" t="s">
        <v>40</v>
      </c>
      <c r="C42" s="64"/>
      <c r="D42" s="64"/>
      <c r="E42" s="64"/>
      <c r="F42" s="64"/>
    </row>
    <row r="43" spans="1:6" ht="30">
      <c r="A43" s="61"/>
      <c r="B43" s="65" t="s">
        <v>55</v>
      </c>
      <c r="C43" s="34" t="s">
        <v>56</v>
      </c>
      <c r="D43" s="34" t="s">
        <v>58</v>
      </c>
      <c r="E43" s="61" t="s">
        <v>61</v>
      </c>
      <c r="F43" s="61" t="s">
        <v>130</v>
      </c>
    </row>
    <row r="44" spans="1:6" ht="60">
      <c r="A44" s="61"/>
      <c r="B44" s="65"/>
      <c r="C44" s="34" t="s">
        <v>57</v>
      </c>
      <c r="D44" s="34" t="s">
        <v>59</v>
      </c>
      <c r="E44" s="61"/>
      <c r="F44" s="61"/>
    </row>
    <row r="45" spans="1:6" ht="60">
      <c r="A45" s="61"/>
      <c r="B45" s="65"/>
      <c r="C45" s="38"/>
      <c r="D45" s="34" t="s">
        <v>60</v>
      </c>
      <c r="E45" s="61"/>
      <c r="F45" s="61"/>
    </row>
    <row r="46" spans="1:6" ht="30">
      <c r="A46" s="34"/>
      <c r="B46" s="37" t="s">
        <v>72</v>
      </c>
      <c r="C46" s="34" t="s">
        <v>63</v>
      </c>
      <c r="D46" s="34" t="s">
        <v>64</v>
      </c>
      <c r="E46" s="34" t="s">
        <v>89</v>
      </c>
      <c r="F46" s="34" t="s">
        <v>131</v>
      </c>
    </row>
    <row r="47" spans="1:6" ht="90">
      <c r="A47" s="34"/>
      <c r="B47" s="37" t="s">
        <v>74</v>
      </c>
      <c r="C47" s="34" t="s">
        <v>67</v>
      </c>
      <c r="D47" s="34" t="s">
        <v>68</v>
      </c>
      <c r="E47" s="34" t="s">
        <v>69</v>
      </c>
      <c r="F47" s="34" t="s">
        <v>131</v>
      </c>
    </row>
    <row r="48" spans="1:6" ht="31.5" customHeight="1">
      <c r="A48" s="34" t="s">
        <v>90</v>
      </c>
      <c r="B48" s="64" t="s">
        <v>39</v>
      </c>
      <c r="C48" s="64"/>
      <c r="D48" s="64"/>
      <c r="E48" s="64"/>
      <c r="F48" s="64"/>
    </row>
    <row r="49" spans="1:6" ht="30">
      <c r="A49" s="61"/>
      <c r="B49" s="65" t="s">
        <v>55</v>
      </c>
      <c r="C49" s="34" t="s">
        <v>56</v>
      </c>
      <c r="D49" s="34" t="s">
        <v>58</v>
      </c>
      <c r="E49" s="61" t="s">
        <v>61</v>
      </c>
      <c r="F49" s="61" t="s">
        <v>125</v>
      </c>
    </row>
    <row r="50" spans="1:6" ht="60">
      <c r="A50" s="61"/>
      <c r="B50" s="65"/>
      <c r="C50" s="34" t="s">
        <v>57</v>
      </c>
      <c r="D50" s="34" t="s">
        <v>59</v>
      </c>
      <c r="E50" s="61"/>
      <c r="F50" s="61"/>
    </row>
    <row r="51" spans="1:6" ht="60">
      <c r="A51" s="61"/>
      <c r="B51" s="65"/>
      <c r="C51" s="38"/>
      <c r="D51" s="34" t="s">
        <v>60</v>
      </c>
      <c r="E51" s="61"/>
      <c r="F51" s="61"/>
    </row>
    <row r="52" spans="1:6" ht="135">
      <c r="A52" s="34"/>
      <c r="B52" s="37" t="s">
        <v>72</v>
      </c>
      <c r="C52" s="34" t="s">
        <v>63</v>
      </c>
      <c r="D52" s="34" t="s">
        <v>64</v>
      </c>
      <c r="E52" s="34" t="s">
        <v>73</v>
      </c>
      <c r="F52" s="34" t="s">
        <v>128</v>
      </c>
    </row>
    <row r="53" spans="1:6" ht="90">
      <c r="A53" s="34"/>
      <c r="B53" s="37" t="s">
        <v>74</v>
      </c>
      <c r="C53" s="34" t="s">
        <v>67</v>
      </c>
      <c r="D53" s="34" t="s">
        <v>68</v>
      </c>
      <c r="E53" s="34" t="s">
        <v>69</v>
      </c>
      <c r="F53" s="34" t="s">
        <v>132</v>
      </c>
    </row>
    <row r="54" spans="1:6" ht="30" customHeight="1">
      <c r="A54" s="34" t="s">
        <v>91</v>
      </c>
      <c r="B54" s="64" t="s">
        <v>35</v>
      </c>
      <c r="C54" s="64"/>
      <c r="D54" s="64"/>
      <c r="E54" s="64"/>
      <c r="F54" s="64"/>
    </row>
    <row r="55" spans="1:6" ht="30">
      <c r="A55" s="61"/>
      <c r="B55" s="65" t="s">
        <v>55</v>
      </c>
      <c r="C55" s="34" t="s">
        <v>56</v>
      </c>
      <c r="D55" s="34" t="s">
        <v>58</v>
      </c>
      <c r="E55" s="61" t="s">
        <v>61</v>
      </c>
      <c r="F55" s="61" t="s">
        <v>125</v>
      </c>
    </row>
    <row r="56" spans="1:6" ht="60">
      <c r="A56" s="61"/>
      <c r="B56" s="65"/>
      <c r="C56" s="34" t="s">
        <v>57</v>
      </c>
      <c r="D56" s="34" t="s">
        <v>59</v>
      </c>
      <c r="E56" s="61"/>
      <c r="F56" s="61"/>
    </row>
    <row r="57" spans="1:6" ht="60">
      <c r="A57" s="61"/>
      <c r="B57" s="65"/>
      <c r="C57" s="38"/>
      <c r="D57" s="34" t="s">
        <v>60</v>
      </c>
      <c r="E57" s="61"/>
      <c r="F57" s="61"/>
    </row>
    <row r="58" spans="1:6" ht="30">
      <c r="A58" s="34"/>
      <c r="B58" s="37" t="s">
        <v>92</v>
      </c>
      <c r="C58" s="34" t="s">
        <v>63</v>
      </c>
      <c r="D58" s="34" t="s">
        <v>64</v>
      </c>
      <c r="E58" s="34" t="s">
        <v>89</v>
      </c>
      <c r="F58" s="34" t="s">
        <v>125</v>
      </c>
    </row>
    <row r="59" spans="1:6" ht="90">
      <c r="A59" s="34"/>
      <c r="B59" s="37" t="s">
        <v>74</v>
      </c>
      <c r="C59" s="34" t="s">
        <v>67</v>
      </c>
      <c r="D59" s="34" t="s">
        <v>68</v>
      </c>
      <c r="E59" s="34" t="s">
        <v>69</v>
      </c>
      <c r="F59" s="34" t="s">
        <v>133</v>
      </c>
    </row>
    <row r="60" spans="1:6" ht="15">
      <c r="A60" s="34" t="s">
        <v>93</v>
      </c>
      <c r="B60" s="35" t="s">
        <v>25</v>
      </c>
      <c r="C60" s="36"/>
      <c r="D60" s="36"/>
      <c r="E60" s="34"/>
      <c r="F60" s="34"/>
    </row>
    <row r="61" spans="1:6" ht="20.25" customHeight="1">
      <c r="A61" s="34" t="s">
        <v>94</v>
      </c>
      <c r="B61" s="64" t="s">
        <v>37</v>
      </c>
      <c r="C61" s="64"/>
      <c r="D61" s="64"/>
      <c r="E61" s="64"/>
      <c r="F61" s="64"/>
    </row>
    <row r="62" spans="1:6" ht="30">
      <c r="A62" s="61"/>
      <c r="B62" s="65" t="s">
        <v>55</v>
      </c>
      <c r="C62" s="34" t="s">
        <v>56</v>
      </c>
      <c r="D62" s="34" t="s">
        <v>58</v>
      </c>
      <c r="E62" s="61" t="s">
        <v>61</v>
      </c>
      <c r="F62" s="61" t="s">
        <v>125</v>
      </c>
    </row>
    <row r="63" spans="1:6" ht="60">
      <c r="A63" s="61"/>
      <c r="B63" s="65"/>
      <c r="C63" s="34" t="s">
        <v>57</v>
      </c>
      <c r="D63" s="34" t="s">
        <v>59</v>
      </c>
      <c r="E63" s="61"/>
      <c r="F63" s="61"/>
    </row>
    <row r="64" spans="1:6" ht="60">
      <c r="A64" s="61"/>
      <c r="B64" s="65"/>
      <c r="C64" s="38"/>
      <c r="D64" s="34" t="s">
        <v>60</v>
      </c>
      <c r="E64" s="61"/>
      <c r="F64" s="61"/>
    </row>
    <row r="65" spans="1:6" ht="30">
      <c r="A65" s="34"/>
      <c r="B65" s="37" t="s">
        <v>62</v>
      </c>
      <c r="C65" s="34" t="s">
        <v>63</v>
      </c>
      <c r="D65" s="34" t="s">
        <v>64</v>
      </c>
      <c r="E65" s="34" t="s">
        <v>65</v>
      </c>
      <c r="F65" s="34" t="s">
        <v>126</v>
      </c>
    </row>
    <row r="66" spans="1:6" ht="90">
      <c r="A66" s="34"/>
      <c r="B66" s="37" t="s">
        <v>66</v>
      </c>
      <c r="C66" s="34" t="s">
        <v>67</v>
      </c>
      <c r="D66" s="34" t="s">
        <v>68</v>
      </c>
      <c r="E66" s="34" t="s">
        <v>69</v>
      </c>
      <c r="F66" s="34" t="s">
        <v>134</v>
      </c>
    </row>
    <row r="67" spans="1:6" ht="30" customHeight="1">
      <c r="A67" s="34" t="s">
        <v>95</v>
      </c>
      <c r="B67" s="64" t="s">
        <v>80</v>
      </c>
      <c r="C67" s="64"/>
      <c r="D67" s="64"/>
      <c r="E67" s="64"/>
      <c r="F67" s="64"/>
    </row>
    <row r="68" spans="1:6" ht="30">
      <c r="A68" s="61"/>
      <c r="B68" s="65" t="s">
        <v>55</v>
      </c>
      <c r="C68" s="34" t="s">
        <v>56</v>
      </c>
      <c r="D68" s="34" t="s">
        <v>58</v>
      </c>
      <c r="E68" s="61" t="s">
        <v>61</v>
      </c>
      <c r="F68" s="61" t="s">
        <v>125</v>
      </c>
    </row>
    <row r="69" spans="1:6" ht="60">
      <c r="A69" s="61"/>
      <c r="B69" s="65"/>
      <c r="C69" s="34" t="s">
        <v>57</v>
      </c>
      <c r="D69" s="34" t="s">
        <v>59</v>
      </c>
      <c r="E69" s="61"/>
      <c r="F69" s="61"/>
    </row>
    <row r="70" spans="1:6" ht="60">
      <c r="A70" s="61"/>
      <c r="B70" s="65"/>
      <c r="C70" s="38"/>
      <c r="D70" s="34" t="s">
        <v>60</v>
      </c>
      <c r="E70" s="61"/>
      <c r="F70" s="61"/>
    </row>
    <row r="71" spans="1:6" ht="75">
      <c r="A71" s="34"/>
      <c r="B71" s="37" t="s">
        <v>81</v>
      </c>
      <c r="C71" s="34" t="s">
        <v>63</v>
      </c>
      <c r="D71" s="34" t="s">
        <v>64</v>
      </c>
      <c r="E71" s="34" t="s">
        <v>82</v>
      </c>
      <c r="F71" s="34" t="s">
        <v>131</v>
      </c>
    </row>
    <row r="72" spans="1:6" ht="90">
      <c r="A72" s="34"/>
      <c r="B72" s="37" t="s">
        <v>74</v>
      </c>
      <c r="C72" s="34" t="s">
        <v>67</v>
      </c>
      <c r="D72" s="34" t="s">
        <v>68</v>
      </c>
      <c r="E72" s="34" t="s">
        <v>69</v>
      </c>
      <c r="F72" s="34" t="s">
        <v>131</v>
      </c>
    </row>
    <row r="73" spans="1:6" ht="15">
      <c r="A73" s="34" t="s">
        <v>96</v>
      </c>
      <c r="B73" s="35" t="s">
        <v>27</v>
      </c>
      <c r="C73" s="36"/>
      <c r="D73" s="36"/>
      <c r="E73" s="34"/>
      <c r="F73" s="34"/>
    </row>
    <row r="74" spans="1:6" ht="37.5" customHeight="1">
      <c r="A74" s="34" t="s">
        <v>97</v>
      </c>
      <c r="B74" s="64" t="s">
        <v>36</v>
      </c>
      <c r="C74" s="64"/>
      <c r="D74" s="64"/>
      <c r="E74" s="64"/>
      <c r="F74" s="64"/>
    </row>
    <row r="75" spans="1:6" ht="30">
      <c r="A75" s="61"/>
      <c r="B75" s="65" t="s">
        <v>55</v>
      </c>
      <c r="C75" s="34" t="s">
        <v>56</v>
      </c>
      <c r="D75" s="34" t="s">
        <v>58</v>
      </c>
      <c r="E75" s="61" t="s">
        <v>61</v>
      </c>
      <c r="F75" s="61" t="s">
        <v>125</v>
      </c>
    </row>
    <row r="76" spans="1:6" ht="60">
      <c r="A76" s="61"/>
      <c r="B76" s="65"/>
      <c r="C76" s="34" t="s">
        <v>57</v>
      </c>
      <c r="D76" s="34" t="s">
        <v>59</v>
      </c>
      <c r="E76" s="61"/>
      <c r="F76" s="61"/>
    </row>
    <row r="77" spans="1:6" ht="60">
      <c r="A77" s="61"/>
      <c r="B77" s="65"/>
      <c r="C77" s="38"/>
      <c r="D77" s="34" t="s">
        <v>60</v>
      </c>
      <c r="E77" s="61"/>
      <c r="F77" s="61"/>
    </row>
    <row r="78" spans="1:6" ht="30">
      <c r="A78" s="34"/>
      <c r="B78" s="37" t="s">
        <v>72</v>
      </c>
      <c r="C78" s="34" t="s">
        <v>63</v>
      </c>
      <c r="D78" s="34" t="s">
        <v>64</v>
      </c>
      <c r="E78" s="34" t="s">
        <v>98</v>
      </c>
      <c r="F78" s="34" t="s">
        <v>131</v>
      </c>
    </row>
    <row r="79" spans="1:6" ht="90">
      <c r="A79" s="34"/>
      <c r="B79" s="37" t="s">
        <v>99</v>
      </c>
      <c r="C79" s="34" t="s">
        <v>67</v>
      </c>
      <c r="D79" s="34" t="s">
        <v>68</v>
      </c>
      <c r="E79" s="34" t="s">
        <v>69</v>
      </c>
      <c r="F79" s="34" t="s">
        <v>131</v>
      </c>
    </row>
    <row r="80" spans="1:6" ht="16.5" customHeight="1">
      <c r="A80" s="34" t="s">
        <v>100</v>
      </c>
      <c r="B80" s="64" t="s">
        <v>35</v>
      </c>
      <c r="C80" s="64"/>
      <c r="D80" s="64"/>
      <c r="E80" s="64"/>
      <c r="F80" s="64"/>
    </row>
    <row r="81" spans="1:6" ht="30">
      <c r="A81" s="61"/>
      <c r="B81" s="65" t="s">
        <v>55</v>
      </c>
      <c r="C81" s="34" t="s">
        <v>56</v>
      </c>
      <c r="D81" s="34" t="s">
        <v>58</v>
      </c>
      <c r="E81" s="61" t="s">
        <v>61</v>
      </c>
      <c r="F81" s="61" t="s">
        <v>125</v>
      </c>
    </row>
    <row r="82" spans="1:6" ht="60">
      <c r="A82" s="61"/>
      <c r="B82" s="65"/>
      <c r="C82" s="34" t="s">
        <v>57</v>
      </c>
      <c r="D82" s="34" t="s">
        <v>59</v>
      </c>
      <c r="E82" s="61"/>
      <c r="F82" s="61"/>
    </row>
    <row r="83" spans="1:6" ht="60">
      <c r="A83" s="61"/>
      <c r="B83" s="65"/>
      <c r="C83" s="38"/>
      <c r="D83" s="34" t="s">
        <v>60</v>
      </c>
      <c r="E83" s="61"/>
      <c r="F83" s="61"/>
    </row>
    <row r="84" spans="1:6" ht="30">
      <c r="A84" s="34"/>
      <c r="B84" s="37" t="s">
        <v>101</v>
      </c>
      <c r="C84" s="34" t="s">
        <v>63</v>
      </c>
      <c r="D84" s="34" t="s">
        <v>64</v>
      </c>
      <c r="E84" s="34" t="s">
        <v>89</v>
      </c>
      <c r="F84" s="34" t="s">
        <v>125</v>
      </c>
    </row>
    <row r="85" spans="1:6" ht="90">
      <c r="A85" s="34"/>
      <c r="B85" s="37" t="s">
        <v>74</v>
      </c>
      <c r="C85" s="34" t="s">
        <v>67</v>
      </c>
      <c r="D85" s="34" t="s">
        <v>68</v>
      </c>
      <c r="E85" s="34" t="s">
        <v>69</v>
      </c>
      <c r="F85" s="34" t="s">
        <v>133</v>
      </c>
    </row>
    <row r="86" spans="1:6" ht="15">
      <c r="A86" s="34" t="s">
        <v>102</v>
      </c>
      <c r="B86" s="35" t="s">
        <v>28</v>
      </c>
      <c r="C86" s="36"/>
      <c r="D86" s="36"/>
      <c r="E86" s="34"/>
      <c r="F86" s="34"/>
    </row>
    <row r="87" spans="1:6" ht="34.5" customHeight="1">
      <c r="A87" s="34" t="s">
        <v>103</v>
      </c>
      <c r="B87" s="64" t="s">
        <v>104</v>
      </c>
      <c r="C87" s="64"/>
      <c r="D87" s="64"/>
      <c r="E87" s="64"/>
      <c r="F87" s="64"/>
    </row>
    <row r="88" spans="1:6" ht="30">
      <c r="A88" s="61"/>
      <c r="B88" s="65" t="s">
        <v>55</v>
      </c>
      <c r="C88" s="34" t="s">
        <v>56</v>
      </c>
      <c r="D88" s="34" t="s">
        <v>58</v>
      </c>
      <c r="E88" s="61" t="s">
        <v>61</v>
      </c>
      <c r="F88" s="61" t="s">
        <v>125</v>
      </c>
    </row>
    <row r="89" spans="1:6" ht="60">
      <c r="A89" s="61"/>
      <c r="B89" s="65"/>
      <c r="C89" s="34" t="s">
        <v>57</v>
      </c>
      <c r="D89" s="34" t="s">
        <v>59</v>
      </c>
      <c r="E89" s="61"/>
      <c r="F89" s="61"/>
    </row>
    <row r="90" spans="1:6" ht="60">
      <c r="A90" s="61"/>
      <c r="B90" s="65"/>
      <c r="C90" s="38"/>
      <c r="D90" s="34" t="s">
        <v>60</v>
      </c>
      <c r="E90" s="61"/>
      <c r="F90" s="61"/>
    </row>
    <row r="91" spans="1:6" ht="135">
      <c r="A91" s="34"/>
      <c r="B91" s="37" t="s">
        <v>72</v>
      </c>
      <c r="C91" s="34" t="s">
        <v>63</v>
      </c>
      <c r="D91" s="34" t="s">
        <v>64</v>
      </c>
      <c r="E91" s="34" t="s">
        <v>73</v>
      </c>
      <c r="F91" s="34" t="s">
        <v>125</v>
      </c>
    </row>
    <row r="92" spans="1:6" ht="90">
      <c r="A92" s="34"/>
      <c r="B92" s="37" t="s">
        <v>74</v>
      </c>
      <c r="C92" s="34" t="s">
        <v>67</v>
      </c>
      <c r="D92" s="34" t="s">
        <v>68</v>
      </c>
      <c r="E92" s="34" t="s">
        <v>69</v>
      </c>
      <c r="F92" s="34" t="s">
        <v>132</v>
      </c>
    </row>
    <row r="93" spans="1:6" ht="30.75" customHeight="1">
      <c r="A93" s="34" t="s">
        <v>105</v>
      </c>
      <c r="B93" s="64" t="s">
        <v>33</v>
      </c>
      <c r="C93" s="64"/>
      <c r="D93" s="64"/>
      <c r="E93" s="64"/>
      <c r="F93" s="64"/>
    </row>
    <row r="94" spans="1:6" ht="30">
      <c r="A94" s="61"/>
      <c r="B94" s="65" t="s">
        <v>55</v>
      </c>
      <c r="C94" s="34" t="s">
        <v>56</v>
      </c>
      <c r="D94" s="34" t="s">
        <v>58</v>
      </c>
      <c r="E94" s="61" t="s">
        <v>61</v>
      </c>
      <c r="F94" s="61" t="s">
        <v>125</v>
      </c>
    </row>
    <row r="95" spans="1:6" ht="60">
      <c r="A95" s="61"/>
      <c r="B95" s="65"/>
      <c r="C95" s="34" t="s">
        <v>57</v>
      </c>
      <c r="D95" s="34" t="s">
        <v>59</v>
      </c>
      <c r="E95" s="61"/>
      <c r="F95" s="61"/>
    </row>
    <row r="96" spans="1:6" ht="60">
      <c r="A96" s="61"/>
      <c r="B96" s="65"/>
      <c r="C96" s="38"/>
      <c r="D96" s="34" t="s">
        <v>60</v>
      </c>
      <c r="E96" s="61"/>
      <c r="F96" s="61"/>
    </row>
    <row r="97" spans="1:6" ht="30">
      <c r="A97" s="34"/>
      <c r="B97" s="37" t="s">
        <v>62</v>
      </c>
      <c r="C97" s="34" t="s">
        <v>63</v>
      </c>
      <c r="D97" s="34" t="s">
        <v>64</v>
      </c>
      <c r="E97" s="34" t="s">
        <v>65</v>
      </c>
      <c r="F97" s="34" t="s">
        <v>126</v>
      </c>
    </row>
    <row r="98" spans="1:6" ht="90">
      <c r="A98" s="34"/>
      <c r="B98" s="37" t="s">
        <v>66</v>
      </c>
      <c r="C98" s="34" t="s">
        <v>67</v>
      </c>
      <c r="D98" s="34" t="s">
        <v>68</v>
      </c>
      <c r="E98" s="34" t="s">
        <v>69</v>
      </c>
      <c r="F98" s="34" t="s">
        <v>134</v>
      </c>
    </row>
    <row r="99" spans="1:6" ht="15">
      <c r="A99" s="61" t="s">
        <v>106</v>
      </c>
      <c r="B99" s="61"/>
      <c r="C99" s="61"/>
      <c r="D99" s="61"/>
      <c r="E99" s="61"/>
      <c r="F99" s="61"/>
    </row>
    <row r="100" spans="1:6" ht="90">
      <c r="A100" s="34" t="s">
        <v>53</v>
      </c>
      <c r="B100" s="36" t="s">
        <v>107</v>
      </c>
      <c r="C100" s="36"/>
      <c r="D100" s="34" t="s">
        <v>68</v>
      </c>
      <c r="E100" s="34"/>
      <c r="F100" s="34" t="s">
        <v>135</v>
      </c>
    </row>
    <row r="101" spans="1:6" ht="90">
      <c r="A101" s="34" t="s">
        <v>54</v>
      </c>
      <c r="B101" s="36" t="s">
        <v>108</v>
      </c>
      <c r="C101" s="34" t="s">
        <v>109</v>
      </c>
      <c r="D101" s="34" t="s">
        <v>68</v>
      </c>
      <c r="E101" s="34" t="s">
        <v>110</v>
      </c>
      <c r="F101" s="34" t="s">
        <v>136</v>
      </c>
    </row>
    <row r="102" spans="1:6" ht="135">
      <c r="A102" s="34" t="s">
        <v>70</v>
      </c>
      <c r="B102" s="36" t="s">
        <v>111</v>
      </c>
      <c r="C102" s="34" t="s">
        <v>112</v>
      </c>
      <c r="D102" s="34" t="s">
        <v>68</v>
      </c>
      <c r="E102" s="34" t="s">
        <v>113</v>
      </c>
      <c r="F102" s="34" t="s">
        <v>135</v>
      </c>
    </row>
    <row r="103" spans="1:6" ht="120">
      <c r="A103" s="34" t="s">
        <v>75</v>
      </c>
      <c r="B103" s="36" t="s">
        <v>114</v>
      </c>
      <c r="C103" s="34" t="s">
        <v>115</v>
      </c>
      <c r="D103" s="34" t="s">
        <v>68</v>
      </c>
      <c r="E103" s="34" t="s">
        <v>116</v>
      </c>
      <c r="F103" s="60" t="s">
        <v>137</v>
      </c>
    </row>
    <row r="104" ht="15">
      <c r="A104" s="32"/>
    </row>
    <row r="105" ht="15">
      <c r="A105" s="32"/>
    </row>
    <row r="106" ht="15.75">
      <c r="A106" s="33" t="s">
        <v>138</v>
      </c>
    </row>
    <row r="107" ht="15">
      <c r="A107" s="32" t="s">
        <v>139</v>
      </c>
    </row>
    <row r="108" ht="15">
      <c r="A108" s="32" t="s">
        <v>117</v>
      </c>
    </row>
  </sheetData>
  <sheetProtection/>
  <mergeCells count="71">
    <mergeCell ref="B3:B4"/>
    <mergeCell ref="C3:C4"/>
    <mergeCell ref="D3:D4"/>
    <mergeCell ref="B24:F24"/>
    <mergeCell ref="B20:F20"/>
    <mergeCell ref="B16:F16"/>
    <mergeCell ref="B11:F11"/>
    <mergeCell ref="B7:F7"/>
    <mergeCell ref="E3:E4"/>
    <mergeCell ref="F3:F4"/>
    <mergeCell ref="A5:F5"/>
    <mergeCell ref="B6:E6"/>
    <mergeCell ref="A3:A4"/>
    <mergeCell ref="B35:F35"/>
    <mergeCell ref="A36:A38"/>
    <mergeCell ref="B36:B38"/>
    <mergeCell ref="E36:E38"/>
    <mergeCell ref="F36:F38"/>
    <mergeCell ref="B29:F29"/>
    <mergeCell ref="A30:A32"/>
    <mergeCell ref="B30:B32"/>
    <mergeCell ref="E30:E32"/>
    <mergeCell ref="F30:F31"/>
    <mergeCell ref="B48:F48"/>
    <mergeCell ref="A49:A51"/>
    <mergeCell ref="B49:B51"/>
    <mergeCell ref="E49:E51"/>
    <mergeCell ref="F49:F51"/>
    <mergeCell ref="B42:F42"/>
    <mergeCell ref="A43:A45"/>
    <mergeCell ref="B43:B45"/>
    <mergeCell ref="E43:E45"/>
    <mergeCell ref="F43:F45"/>
    <mergeCell ref="B61:F61"/>
    <mergeCell ref="A62:A64"/>
    <mergeCell ref="B62:B64"/>
    <mergeCell ref="E62:E64"/>
    <mergeCell ref="F62:F64"/>
    <mergeCell ref="B54:F54"/>
    <mergeCell ref="A55:A57"/>
    <mergeCell ref="B55:B57"/>
    <mergeCell ref="E55:E57"/>
    <mergeCell ref="F55:F57"/>
    <mergeCell ref="B74:F74"/>
    <mergeCell ref="A75:A77"/>
    <mergeCell ref="B75:B77"/>
    <mergeCell ref="E75:E77"/>
    <mergeCell ref="F75:F77"/>
    <mergeCell ref="B67:F67"/>
    <mergeCell ref="A68:A70"/>
    <mergeCell ref="B68:B70"/>
    <mergeCell ref="E68:E70"/>
    <mergeCell ref="F68:F70"/>
    <mergeCell ref="B88:B90"/>
    <mergeCell ref="E88:E90"/>
    <mergeCell ref="F88:F90"/>
    <mergeCell ref="B80:F80"/>
    <mergeCell ref="A81:A83"/>
    <mergeCell ref="B81:B83"/>
    <mergeCell ref="E81:E83"/>
    <mergeCell ref="F81:F83"/>
    <mergeCell ref="A99:F99"/>
    <mergeCell ref="A2:F2"/>
    <mergeCell ref="A1:F1"/>
    <mergeCell ref="B93:F93"/>
    <mergeCell ref="A94:A96"/>
    <mergeCell ref="B94:B96"/>
    <mergeCell ref="E94:E96"/>
    <mergeCell ref="F94:F96"/>
    <mergeCell ref="B87:F87"/>
    <mergeCell ref="A88:A9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4">
      <selection activeCell="E37" sqref="E37:G37"/>
    </sheetView>
  </sheetViews>
  <sheetFormatPr defaultColWidth="9.140625" defaultRowHeight="15"/>
  <cols>
    <col min="1" max="1" width="18.57421875" style="0" customWidth="1"/>
    <col min="2" max="2" width="7.8515625" style="0" customWidth="1"/>
    <col min="3" max="3" width="7.28125" style="0" customWidth="1"/>
    <col min="4" max="4" width="10.00390625" style="30" customWidth="1"/>
    <col min="5" max="6" width="12.00390625" style="30" customWidth="1"/>
    <col min="7" max="7" width="10.421875" style="0" customWidth="1"/>
    <col min="8" max="8" width="10.00390625" style="0" bestFit="1" customWidth="1"/>
    <col min="9" max="9" width="8.57421875" style="0" customWidth="1"/>
    <col min="10" max="12" width="9.28125" style="0" bestFit="1" customWidth="1"/>
    <col min="13" max="13" width="10.7109375" style="0" customWidth="1"/>
  </cols>
  <sheetData>
    <row r="1" spans="1:13" s="17" customFormat="1" ht="114" customHeight="1" thickBot="1">
      <c r="A1" s="82" t="s">
        <v>123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3"/>
    </row>
    <row r="2" spans="1:14" ht="90.75" customHeight="1" thickBot="1">
      <c r="A2" s="74" t="s">
        <v>18</v>
      </c>
      <c r="B2" s="74" t="s">
        <v>0</v>
      </c>
      <c r="C2" s="74" t="s">
        <v>1</v>
      </c>
      <c r="D2" s="77" t="s">
        <v>3</v>
      </c>
      <c r="E2" s="78"/>
      <c r="F2" s="79"/>
      <c r="G2" s="80" t="s">
        <v>124</v>
      </c>
      <c r="H2" s="70"/>
      <c r="I2" s="71"/>
      <c r="J2" s="69" t="s">
        <v>19</v>
      </c>
      <c r="K2" s="70"/>
      <c r="L2" s="71"/>
      <c r="M2" s="74" t="s">
        <v>7</v>
      </c>
      <c r="N2" s="1"/>
    </row>
    <row r="3" spans="1:14" ht="57" customHeight="1" thickBot="1">
      <c r="A3" s="75"/>
      <c r="B3" s="76"/>
      <c r="C3" s="76"/>
      <c r="D3" s="24" t="s">
        <v>4</v>
      </c>
      <c r="E3" s="25" t="s">
        <v>5</v>
      </c>
      <c r="F3" s="2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76"/>
      <c r="N3" s="1"/>
    </row>
    <row r="4" spans="1:14" ht="16.5" thickBot="1">
      <c r="A4" s="19">
        <v>1</v>
      </c>
      <c r="B4" s="3">
        <v>2</v>
      </c>
      <c r="C4" s="3">
        <v>3</v>
      </c>
      <c r="D4" s="22">
        <v>4</v>
      </c>
      <c r="E4" s="23">
        <v>5</v>
      </c>
      <c r="F4" s="2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6.5" thickBot="1">
      <c r="A5" s="18" t="s">
        <v>20</v>
      </c>
      <c r="B5" s="3"/>
      <c r="C5" s="3"/>
      <c r="D5" s="51">
        <f aca="true" t="shared" si="0" ref="D5:L5">SUM(D6:D7)</f>
        <v>328125</v>
      </c>
      <c r="E5" s="51">
        <f t="shared" si="0"/>
        <v>312506.25</v>
      </c>
      <c r="F5" s="51">
        <f t="shared" si="0"/>
        <v>15618.75</v>
      </c>
      <c r="G5" s="51">
        <f t="shared" si="0"/>
        <v>317708.04000000004</v>
      </c>
      <c r="H5" s="51">
        <f t="shared" si="0"/>
        <v>302585.137296</v>
      </c>
      <c r="I5" s="51">
        <f t="shared" si="0"/>
        <v>15122.902704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>E5-H5</f>
        <v>9921.112704000028</v>
      </c>
      <c r="N5" s="1"/>
    </row>
    <row r="6" spans="1:14" ht="54" customHeight="1" thickBot="1">
      <c r="A6" s="44" t="s">
        <v>45</v>
      </c>
      <c r="B6" s="45">
        <v>72</v>
      </c>
      <c r="C6" s="45">
        <v>72</v>
      </c>
      <c r="D6" s="52">
        <v>129555.18</v>
      </c>
      <c r="E6" s="53">
        <f>D6*95.24%</f>
        <v>123388.35343199999</v>
      </c>
      <c r="F6" s="53">
        <f>D6*4.76%</f>
        <v>6166.8265679999995</v>
      </c>
      <c r="G6" s="52">
        <v>119138.22</v>
      </c>
      <c r="H6" s="53">
        <f>G6*95.24%</f>
        <v>113467.24072799999</v>
      </c>
      <c r="I6" s="53">
        <f>G6*4.76%</f>
        <v>5670.979272</v>
      </c>
      <c r="J6" s="52">
        <v>0</v>
      </c>
      <c r="K6" s="53">
        <f>J6*95.24%</f>
        <v>0</v>
      </c>
      <c r="L6" s="53">
        <f>J6*4.76%</f>
        <v>0</v>
      </c>
      <c r="M6" s="51">
        <f aca="true" t="shared" si="1" ref="M6:M29">E6-H6</f>
        <v>9921.112704</v>
      </c>
      <c r="N6" s="1"/>
    </row>
    <row r="7" spans="1:14" ht="98.25" customHeight="1" thickBot="1">
      <c r="A7" s="46" t="s">
        <v>46</v>
      </c>
      <c r="B7" s="45">
        <v>1</v>
      </c>
      <c r="C7" s="45">
        <v>1</v>
      </c>
      <c r="D7" s="52">
        <v>198569.82</v>
      </c>
      <c r="E7" s="53">
        <f>D7*95.24%</f>
        <v>189117.896568</v>
      </c>
      <c r="F7" s="53">
        <f>D7*4.76%</f>
        <v>9451.923432</v>
      </c>
      <c r="G7" s="52">
        <f>D7</f>
        <v>198569.82</v>
      </c>
      <c r="H7" s="53">
        <f>G7*95.24%</f>
        <v>189117.896568</v>
      </c>
      <c r="I7" s="53">
        <f>G7*4.76%</f>
        <v>9451.923432</v>
      </c>
      <c r="J7" s="52">
        <v>0</v>
      </c>
      <c r="K7" s="53">
        <f>J7*95.24%</f>
        <v>0</v>
      </c>
      <c r="L7" s="53">
        <f>J7*4.76%</f>
        <v>0</v>
      </c>
      <c r="M7" s="51">
        <f t="shared" si="1"/>
        <v>0</v>
      </c>
      <c r="N7" s="1"/>
    </row>
    <row r="8" spans="1:14" ht="16.5" thickBot="1">
      <c r="A8" s="47" t="s">
        <v>21</v>
      </c>
      <c r="B8" s="45"/>
      <c r="C8" s="45"/>
      <c r="D8" s="51">
        <f aca="true" t="shared" si="2" ref="D8:L8">SUM(D9:D11)</f>
        <v>328125</v>
      </c>
      <c r="E8" s="51">
        <f t="shared" si="2"/>
        <v>312506.25</v>
      </c>
      <c r="F8" s="51">
        <f t="shared" si="2"/>
        <v>15618.75</v>
      </c>
      <c r="G8" s="51">
        <f t="shared" si="2"/>
        <v>95481.08</v>
      </c>
      <c r="H8" s="51">
        <f t="shared" si="2"/>
        <v>90936.18059199999</v>
      </c>
      <c r="I8" s="51">
        <f t="shared" si="2"/>
        <v>4544.899407999999</v>
      </c>
      <c r="J8" s="51">
        <f t="shared" si="2"/>
        <v>0</v>
      </c>
      <c r="K8" s="51">
        <f t="shared" si="2"/>
        <v>0</v>
      </c>
      <c r="L8" s="51">
        <f t="shared" si="2"/>
        <v>0</v>
      </c>
      <c r="M8" s="51">
        <f t="shared" si="1"/>
        <v>221570.069408</v>
      </c>
      <c r="N8" s="1"/>
    </row>
    <row r="9" spans="1:14" ht="77.25" customHeight="1" thickBot="1">
      <c r="A9" s="46" t="s">
        <v>44</v>
      </c>
      <c r="B9" s="45">
        <v>1</v>
      </c>
      <c r="C9" s="45">
        <v>0</v>
      </c>
      <c r="D9" s="54">
        <v>54303</v>
      </c>
      <c r="E9" s="55">
        <f>D9*95.24%</f>
        <v>51718.1772</v>
      </c>
      <c r="F9" s="55">
        <f>D9*4.76%</f>
        <v>2584.8228</v>
      </c>
      <c r="G9" s="54">
        <v>0</v>
      </c>
      <c r="H9" s="55">
        <f>G9*95.24%</f>
        <v>0</v>
      </c>
      <c r="I9" s="55">
        <f>G9*4.76%</f>
        <v>0</v>
      </c>
      <c r="J9" s="54">
        <v>0</v>
      </c>
      <c r="K9" s="55">
        <f>J9*95.24%</f>
        <v>0</v>
      </c>
      <c r="L9" s="55">
        <f>J9*4.76%</f>
        <v>0</v>
      </c>
      <c r="M9" s="51">
        <f t="shared" si="1"/>
        <v>51718.1772</v>
      </c>
      <c r="N9" s="1"/>
    </row>
    <row r="10" spans="1:14" ht="60" customHeight="1" thickBot="1">
      <c r="A10" s="46" t="s">
        <v>43</v>
      </c>
      <c r="B10" s="45">
        <v>72</v>
      </c>
      <c r="C10" s="45">
        <v>72</v>
      </c>
      <c r="D10" s="52">
        <v>136567.48</v>
      </c>
      <c r="E10" s="53">
        <f>D10*95.24%</f>
        <v>130066.867952</v>
      </c>
      <c r="F10" s="53">
        <f>D10*4.76%</f>
        <v>6500.612048</v>
      </c>
      <c r="G10" s="52">
        <v>95481.08</v>
      </c>
      <c r="H10" s="53">
        <f>G10*95.24%</f>
        <v>90936.18059199999</v>
      </c>
      <c r="I10" s="53">
        <f>G10*4.76%</f>
        <v>4544.899407999999</v>
      </c>
      <c r="J10" s="52">
        <v>0</v>
      </c>
      <c r="K10" s="53">
        <f>J10*95.24%</f>
        <v>0</v>
      </c>
      <c r="L10" s="53">
        <f>J10*4.76%</f>
        <v>0</v>
      </c>
      <c r="M10" s="51">
        <f t="shared" si="1"/>
        <v>39130.68736000001</v>
      </c>
      <c r="N10" s="1"/>
    </row>
    <row r="11" spans="1:14" ht="57" customHeight="1" thickBot="1">
      <c r="A11" s="46" t="s">
        <v>26</v>
      </c>
      <c r="B11" s="45">
        <v>1</v>
      </c>
      <c r="C11" s="45">
        <v>0</v>
      </c>
      <c r="D11" s="52">
        <v>137254.52</v>
      </c>
      <c r="E11" s="53">
        <f>D11*95.24%</f>
        <v>130721.20484799998</v>
      </c>
      <c r="F11" s="53">
        <f>D11*4.76%</f>
        <v>6533.315151999999</v>
      </c>
      <c r="G11" s="52">
        <v>0</v>
      </c>
      <c r="H11" s="53">
        <f>G11*95.24%</f>
        <v>0</v>
      </c>
      <c r="I11" s="53">
        <f>G11*4.76%</f>
        <v>0</v>
      </c>
      <c r="J11" s="52">
        <v>0</v>
      </c>
      <c r="K11" s="53">
        <f>J11*95.24%</f>
        <v>0</v>
      </c>
      <c r="L11" s="53">
        <f>J11*4.76%</f>
        <v>0</v>
      </c>
      <c r="M11" s="51">
        <f t="shared" si="1"/>
        <v>130721.20484799998</v>
      </c>
      <c r="N11" s="1"/>
    </row>
    <row r="12" spans="1:14" ht="21.75" customHeight="1" thickBot="1">
      <c r="A12" s="47" t="s">
        <v>22</v>
      </c>
      <c r="B12" s="45"/>
      <c r="C12" s="45"/>
      <c r="D12" s="51">
        <f aca="true" t="shared" si="3" ref="D12:L12">SUM(D13:D14)</f>
        <v>328125</v>
      </c>
      <c r="E12" s="56">
        <f t="shared" si="3"/>
        <v>312506.24999999994</v>
      </c>
      <c r="F12" s="56">
        <f t="shared" si="3"/>
        <v>15618.749999999998</v>
      </c>
      <c r="G12" s="51">
        <f t="shared" si="3"/>
        <v>328125</v>
      </c>
      <c r="H12" s="56">
        <f t="shared" si="3"/>
        <v>312506.24999999994</v>
      </c>
      <c r="I12" s="56">
        <f t="shared" si="3"/>
        <v>15618.749999999998</v>
      </c>
      <c r="J12" s="51">
        <f t="shared" si="3"/>
        <v>0</v>
      </c>
      <c r="K12" s="56">
        <f t="shared" si="3"/>
        <v>0</v>
      </c>
      <c r="L12" s="56">
        <f t="shared" si="3"/>
        <v>0</v>
      </c>
      <c r="M12" s="51">
        <f t="shared" si="1"/>
        <v>0</v>
      </c>
      <c r="N12" s="1"/>
    </row>
    <row r="13" spans="1:14" ht="61.5" customHeight="1" thickBot="1">
      <c r="A13" s="46" t="s">
        <v>42</v>
      </c>
      <c r="B13" s="45">
        <v>180</v>
      </c>
      <c r="C13" s="45">
        <v>180</v>
      </c>
      <c r="D13" s="52">
        <v>253953.49</v>
      </c>
      <c r="E13" s="53">
        <f>D13*95.24%</f>
        <v>241865.30387599996</v>
      </c>
      <c r="F13" s="53">
        <f>D13*4.76%</f>
        <v>12088.186123999998</v>
      </c>
      <c r="G13" s="52">
        <v>253953.49</v>
      </c>
      <c r="H13" s="53">
        <f>G13*95.24%</f>
        <v>241865.30387599996</v>
      </c>
      <c r="I13" s="53">
        <f>G13*4.76%</f>
        <v>12088.186123999998</v>
      </c>
      <c r="J13" s="52">
        <v>0</v>
      </c>
      <c r="K13" s="53">
        <f>J13*95.24%</f>
        <v>0</v>
      </c>
      <c r="L13" s="53">
        <f>J13*4.76%</f>
        <v>0</v>
      </c>
      <c r="M13" s="51">
        <f t="shared" si="1"/>
        <v>0</v>
      </c>
      <c r="N13" s="1"/>
    </row>
    <row r="14" spans="1:14" ht="76.5" customHeight="1" thickBot="1">
      <c r="A14" s="46" t="s">
        <v>41</v>
      </c>
      <c r="B14" s="45">
        <v>1</v>
      </c>
      <c r="C14" s="45">
        <v>1</v>
      </c>
      <c r="D14" s="52">
        <v>74171.51</v>
      </c>
      <c r="E14" s="53">
        <f>D14*95.24%</f>
        <v>70640.946124</v>
      </c>
      <c r="F14" s="53">
        <f>D14*4.76%</f>
        <v>3530.5638759999997</v>
      </c>
      <c r="G14" s="52">
        <v>74171.51</v>
      </c>
      <c r="H14" s="53">
        <f>G14*95.24%</f>
        <v>70640.946124</v>
      </c>
      <c r="I14" s="53">
        <f>G14*4.76%</f>
        <v>3530.5638759999997</v>
      </c>
      <c r="J14" s="52">
        <v>0</v>
      </c>
      <c r="K14" s="53">
        <f>J14*95.24%</f>
        <v>0</v>
      </c>
      <c r="L14" s="53">
        <f>J14*4.76%</f>
        <v>0</v>
      </c>
      <c r="M14" s="51">
        <f t="shared" si="1"/>
        <v>0</v>
      </c>
      <c r="N14" s="1"/>
    </row>
    <row r="15" spans="1:14" ht="21" customHeight="1" thickBot="1">
      <c r="A15" s="48" t="s">
        <v>23</v>
      </c>
      <c r="B15" s="45"/>
      <c r="C15" s="45"/>
      <c r="D15" s="51">
        <f aca="true" t="shared" si="4" ref="D15:L15">SUM(D16:D19)</f>
        <v>328125</v>
      </c>
      <c r="E15" s="51">
        <f t="shared" si="4"/>
        <v>312506.25</v>
      </c>
      <c r="F15" s="51">
        <f t="shared" si="4"/>
        <v>15618.75</v>
      </c>
      <c r="G15" s="51">
        <f t="shared" si="4"/>
        <v>211940.78</v>
      </c>
      <c r="H15" s="51">
        <f t="shared" si="4"/>
        <v>201852.398872</v>
      </c>
      <c r="I15" s="51">
        <f t="shared" si="4"/>
        <v>10088.381127999999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1"/>
        <v>110653.85112800001</v>
      </c>
      <c r="N15" s="1"/>
    </row>
    <row r="16" spans="1:14" ht="52.5" customHeight="1" thickBot="1">
      <c r="A16" s="46" t="s">
        <v>40</v>
      </c>
      <c r="B16" s="45">
        <v>1</v>
      </c>
      <c r="C16" s="45">
        <v>0</v>
      </c>
      <c r="D16" s="52">
        <v>73542.59</v>
      </c>
      <c r="E16" s="53">
        <f>D16*95.24%</f>
        <v>70041.962716</v>
      </c>
      <c r="F16" s="53">
        <f>D16*4.76%</f>
        <v>3500.6272839999997</v>
      </c>
      <c r="G16" s="52">
        <v>0</v>
      </c>
      <c r="H16" s="53">
        <f>G16*95.24%</f>
        <v>0</v>
      </c>
      <c r="I16" s="53">
        <f>G16*4.76%</f>
        <v>0</v>
      </c>
      <c r="J16" s="52">
        <v>0</v>
      </c>
      <c r="K16" s="53">
        <f>J16*95.24%</f>
        <v>0</v>
      </c>
      <c r="L16" s="53">
        <f>J16*4.76%</f>
        <v>0</v>
      </c>
      <c r="M16" s="51">
        <f t="shared" si="1"/>
        <v>70041.962716</v>
      </c>
      <c r="N16" s="1"/>
    </row>
    <row r="17" spans="1:14" ht="89.25" customHeight="1" thickBot="1">
      <c r="A17" s="46" t="s">
        <v>39</v>
      </c>
      <c r="B17" s="45">
        <v>1</v>
      </c>
      <c r="C17" s="45">
        <v>1</v>
      </c>
      <c r="D17" s="52">
        <v>68645</v>
      </c>
      <c r="E17" s="53">
        <f>D17*95.24%</f>
        <v>65377.49799999999</v>
      </c>
      <c r="F17" s="53">
        <f>D17*4.76%</f>
        <v>3267.502</v>
      </c>
      <c r="G17" s="52">
        <v>68645</v>
      </c>
      <c r="H17" s="53">
        <f>G17*95.24%</f>
        <v>65377.49799999999</v>
      </c>
      <c r="I17" s="53">
        <f>G17*4.76%</f>
        <v>3267.502</v>
      </c>
      <c r="J17" s="52">
        <v>0</v>
      </c>
      <c r="K17" s="53">
        <f>J17*95.24%</f>
        <v>0</v>
      </c>
      <c r="L17" s="53">
        <f>J17*4.76%</f>
        <v>0</v>
      </c>
      <c r="M17" s="51">
        <f t="shared" si="1"/>
        <v>0</v>
      </c>
      <c r="N17" s="1"/>
    </row>
    <row r="18" spans="1:14" ht="45" customHeight="1" thickBot="1">
      <c r="A18" s="46" t="s">
        <v>24</v>
      </c>
      <c r="B18" s="45">
        <v>1</v>
      </c>
      <c r="C18" s="45">
        <v>1</v>
      </c>
      <c r="D18" s="52">
        <v>117387.78</v>
      </c>
      <c r="E18" s="53">
        <f>D18*95.24%</f>
        <v>111800.121672</v>
      </c>
      <c r="F18" s="53">
        <f>D18*4.76%</f>
        <v>5587.6583279999995</v>
      </c>
      <c r="G18" s="52">
        <v>117387.78</v>
      </c>
      <c r="H18" s="53">
        <f>G18*95.24%</f>
        <v>111800.121672</v>
      </c>
      <c r="I18" s="53">
        <f>G18*4.76%</f>
        <v>5587.6583279999995</v>
      </c>
      <c r="J18" s="52">
        <v>0</v>
      </c>
      <c r="K18" s="53">
        <f>J18*95.24%</f>
        <v>0</v>
      </c>
      <c r="L18" s="53">
        <f>J18*4.76%</f>
        <v>0</v>
      </c>
      <c r="M18" s="51">
        <f t="shared" si="1"/>
        <v>0</v>
      </c>
      <c r="N18" s="1"/>
    </row>
    <row r="19" spans="1:14" ht="53.25" customHeight="1" thickBot="1">
      <c r="A19" s="46" t="s">
        <v>38</v>
      </c>
      <c r="B19" s="45">
        <v>0</v>
      </c>
      <c r="C19" s="45">
        <v>19</v>
      </c>
      <c r="D19" s="52">
        <v>68549.63</v>
      </c>
      <c r="E19" s="53">
        <f>D19*95.24%</f>
        <v>65286.667612</v>
      </c>
      <c r="F19" s="53">
        <f>D19*4.76%</f>
        <v>3262.962388</v>
      </c>
      <c r="G19" s="52">
        <v>25908</v>
      </c>
      <c r="H19" s="53">
        <f>G19*95.24%</f>
        <v>24674.779199999997</v>
      </c>
      <c r="I19" s="53">
        <f>G19*4.76%</f>
        <v>1233.2207999999998</v>
      </c>
      <c r="J19" s="52">
        <v>0</v>
      </c>
      <c r="K19" s="53">
        <f>J19*95.24%</f>
        <v>0</v>
      </c>
      <c r="L19" s="53">
        <f>J19*4.76%</f>
        <v>0</v>
      </c>
      <c r="M19" s="51">
        <f t="shared" si="1"/>
        <v>40611.888412</v>
      </c>
      <c r="N19" s="1"/>
    </row>
    <row r="20" spans="1:14" ht="16.5" thickBot="1">
      <c r="A20" s="47" t="s">
        <v>25</v>
      </c>
      <c r="B20" s="45"/>
      <c r="C20" s="45"/>
      <c r="D20" s="51">
        <f aca="true" t="shared" si="5" ref="D20:L20">SUM(D21:D22)</f>
        <v>328125</v>
      </c>
      <c r="E20" s="56">
        <f t="shared" si="5"/>
        <v>312506.25</v>
      </c>
      <c r="F20" s="56">
        <f t="shared" si="5"/>
        <v>15618.749999999998</v>
      </c>
      <c r="G20" s="51">
        <f t="shared" si="5"/>
        <v>190185.85</v>
      </c>
      <c r="H20" s="56">
        <f t="shared" si="5"/>
        <v>181133.00353999998</v>
      </c>
      <c r="I20" s="56">
        <f t="shared" si="5"/>
        <v>9052.846459999999</v>
      </c>
      <c r="J20" s="51">
        <f t="shared" si="5"/>
        <v>0</v>
      </c>
      <c r="K20" s="56">
        <f t="shared" si="5"/>
        <v>0</v>
      </c>
      <c r="L20" s="56">
        <f t="shared" si="5"/>
        <v>0</v>
      </c>
      <c r="M20" s="51">
        <f t="shared" si="1"/>
        <v>131373.24646000002</v>
      </c>
      <c r="N20" s="1"/>
    </row>
    <row r="21" spans="1:14" ht="60.75" thickBot="1">
      <c r="A21" s="46" t="s">
        <v>37</v>
      </c>
      <c r="B21" s="45">
        <v>108</v>
      </c>
      <c r="C21" s="45">
        <v>108</v>
      </c>
      <c r="D21" s="52">
        <v>190185.85</v>
      </c>
      <c r="E21" s="53">
        <f>D21*95.24%</f>
        <v>181133.00353999998</v>
      </c>
      <c r="F21" s="53">
        <f>D21*4.76%</f>
        <v>9052.846459999999</v>
      </c>
      <c r="G21" s="52">
        <v>190185.85</v>
      </c>
      <c r="H21" s="53">
        <f>G21*95.24%</f>
        <v>181133.00353999998</v>
      </c>
      <c r="I21" s="53">
        <f>G21*4.76%</f>
        <v>9052.846459999999</v>
      </c>
      <c r="J21" s="52">
        <v>0</v>
      </c>
      <c r="K21" s="53">
        <f>J21*95.24%</f>
        <v>0</v>
      </c>
      <c r="L21" s="53">
        <f>J21*4.76%</f>
        <v>0</v>
      </c>
      <c r="M21" s="51">
        <f t="shared" si="1"/>
        <v>0</v>
      </c>
      <c r="N21" s="1"/>
    </row>
    <row r="22" spans="1:14" ht="36.75" thickBot="1">
      <c r="A22" s="46" t="s">
        <v>26</v>
      </c>
      <c r="B22" s="45">
        <v>1</v>
      </c>
      <c r="C22" s="45">
        <v>0</v>
      </c>
      <c r="D22" s="52">
        <v>137939.15</v>
      </c>
      <c r="E22" s="53">
        <f>D22*95.24%</f>
        <v>131373.24646</v>
      </c>
      <c r="F22" s="53">
        <f>D22*4.76%</f>
        <v>6565.903539999999</v>
      </c>
      <c r="G22" s="52">
        <v>0</v>
      </c>
      <c r="H22" s="53">
        <f>G22*95.24%</f>
        <v>0</v>
      </c>
      <c r="I22" s="53">
        <f>G22*4.76%</f>
        <v>0</v>
      </c>
      <c r="J22" s="52">
        <v>0</v>
      </c>
      <c r="K22" s="53">
        <f>J22*95.24%</f>
        <v>0</v>
      </c>
      <c r="L22" s="53">
        <f>J22*4.76%</f>
        <v>0</v>
      </c>
      <c r="M22" s="51">
        <f t="shared" si="1"/>
        <v>131373.24646</v>
      </c>
      <c r="N22" s="1"/>
    </row>
    <row r="23" spans="1:14" ht="16.5" thickBot="1">
      <c r="A23" s="47" t="s">
        <v>27</v>
      </c>
      <c r="B23" s="45"/>
      <c r="C23" s="45"/>
      <c r="D23" s="51">
        <f aca="true" t="shared" si="6" ref="D23:L23">SUM(D24:D26)</f>
        <v>328125</v>
      </c>
      <c r="E23" s="56">
        <f t="shared" si="6"/>
        <v>312506.25</v>
      </c>
      <c r="F23" s="56">
        <f t="shared" si="6"/>
        <v>15618.749999999998</v>
      </c>
      <c r="G23" s="51">
        <f t="shared" si="6"/>
        <v>265446.58999999997</v>
      </c>
      <c r="H23" s="56">
        <f t="shared" si="6"/>
        <v>252811.33231599996</v>
      </c>
      <c r="I23" s="56">
        <f t="shared" si="6"/>
        <v>12635.257683999998</v>
      </c>
      <c r="J23" s="51">
        <f t="shared" si="6"/>
        <v>0</v>
      </c>
      <c r="K23" s="56">
        <f t="shared" si="6"/>
        <v>0</v>
      </c>
      <c r="L23" s="56">
        <f t="shared" si="6"/>
        <v>0</v>
      </c>
      <c r="M23" s="51">
        <f t="shared" si="1"/>
        <v>59694.917684000044</v>
      </c>
      <c r="N23" s="1"/>
    </row>
    <row r="24" spans="1:14" ht="105" customHeight="1" thickBot="1">
      <c r="A24" s="46" t="s">
        <v>36</v>
      </c>
      <c r="B24" s="45">
        <v>1</v>
      </c>
      <c r="C24" s="45">
        <v>0</v>
      </c>
      <c r="D24" s="52">
        <v>62678.41</v>
      </c>
      <c r="E24" s="53">
        <f>D24*95.24%</f>
        <v>59694.917684</v>
      </c>
      <c r="F24" s="53">
        <f>D24*4.76%</f>
        <v>2983.492316</v>
      </c>
      <c r="G24" s="52">
        <v>0</v>
      </c>
      <c r="H24" s="53">
        <f>G24*95.24%</f>
        <v>0</v>
      </c>
      <c r="I24" s="53">
        <f>G24*4.76%</f>
        <v>0</v>
      </c>
      <c r="J24" s="52">
        <v>0</v>
      </c>
      <c r="K24" s="53">
        <f>J24*95.24%</f>
        <v>0</v>
      </c>
      <c r="L24" s="53">
        <f>J24*4.76%</f>
        <v>0</v>
      </c>
      <c r="M24" s="51">
        <f t="shared" si="1"/>
        <v>59694.917684</v>
      </c>
      <c r="N24" s="1"/>
    </row>
    <row r="25" spans="1:14" ht="45" customHeight="1" thickBot="1">
      <c r="A25" s="46" t="s">
        <v>35</v>
      </c>
      <c r="B25" s="45">
        <v>1</v>
      </c>
      <c r="C25" s="45">
        <v>1</v>
      </c>
      <c r="D25" s="52">
        <v>173695.47</v>
      </c>
      <c r="E25" s="53">
        <f>D25*95.24%</f>
        <v>165427.56562799998</v>
      </c>
      <c r="F25" s="53">
        <f>D25*4.76%</f>
        <v>8267.904371999999</v>
      </c>
      <c r="G25" s="52">
        <v>173695.47</v>
      </c>
      <c r="H25" s="53">
        <f>G25*95.24%</f>
        <v>165427.56562799998</v>
      </c>
      <c r="I25" s="53">
        <f>G25*4.76%</f>
        <v>8267.904371999999</v>
      </c>
      <c r="J25" s="52">
        <v>0</v>
      </c>
      <c r="K25" s="53">
        <f>J25*95.24%</f>
        <v>0</v>
      </c>
      <c r="L25" s="53">
        <f>J25*4.76%</f>
        <v>0</v>
      </c>
      <c r="M25" s="51">
        <f t="shared" si="1"/>
        <v>0</v>
      </c>
      <c r="N25" s="1"/>
    </row>
    <row r="26" spans="1:14" ht="54" customHeight="1" thickBot="1">
      <c r="A26" s="46" t="s">
        <v>34</v>
      </c>
      <c r="B26" s="45">
        <v>0</v>
      </c>
      <c r="C26" s="45">
        <v>71</v>
      </c>
      <c r="D26" s="52">
        <v>91751.12</v>
      </c>
      <c r="E26" s="53">
        <f>D26*95.24%</f>
        <v>87383.76668799999</v>
      </c>
      <c r="F26" s="53">
        <f>D26*4.76%</f>
        <v>4367.353311999999</v>
      </c>
      <c r="G26" s="52">
        <v>91751.12</v>
      </c>
      <c r="H26" s="53">
        <f>G26*95.24%</f>
        <v>87383.76668799999</v>
      </c>
      <c r="I26" s="53">
        <f>G26*4.76%</f>
        <v>4367.353311999999</v>
      </c>
      <c r="J26" s="52">
        <v>0</v>
      </c>
      <c r="K26" s="53">
        <f>J26*95.24%</f>
        <v>0</v>
      </c>
      <c r="L26" s="53">
        <f>J26*4.76%</f>
        <v>0</v>
      </c>
      <c r="M26" s="51">
        <f t="shared" si="1"/>
        <v>0</v>
      </c>
      <c r="N26" s="1"/>
    </row>
    <row r="27" spans="1:14" ht="16.5" thickBot="1">
      <c r="A27" s="48" t="s">
        <v>28</v>
      </c>
      <c r="B27" s="45"/>
      <c r="C27" s="45"/>
      <c r="D27" s="51">
        <f>E27+F27</f>
        <v>656250</v>
      </c>
      <c r="E27" s="51">
        <f>SUM(E28:E29)</f>
        <v>624962.5</v>
      </c>
      <c r="F27" s="51">
        <f>SUM(F28:F29)</f>
        <v>31287.5</v>
      </c>
      <c r="G27" s="51">
        <f>H27+I27</f>
        <v>634040.0757159999</v>
      </c>
      <c r="H27" s="51">
        <f>SUM(H28:H29)</f>
        <v>603652.584616</v>
      </c>
      <c r="I27" s="51">
        <f>SUM(I28:I29)</f>
        <v>30387.4911</v>
      </c>
      <c r="J27" s="51">
        <f>K27+L27</f>
        <v>0</v>
      </c>
      <c r="K27" s="51">
        <f>SUM(K28:K29)</f>
        <v>0</v>
      </c>
      <c r="L27" s="51">
        <f>SUM(L28:L29)</f>
        <v>0</v>
      </c>
      <c r="M27" s="51">
        <f t="shared" si="1"/>
        <v>21309.91538400005</v>
      </c>
      <c r="N27" s="1"/>
    </row>
    <row r="28" spans="1:14" ht="104.25" customHeight="1" thickBot="1">
      <c r="A28" s="46" t="s">
        <v>29</v>
      </c>
      <c r="B28" s="45">
        <v>1</v>
      </c>
      <c r="C28" s="45">
        <v>1</v>
      </c>
      <c r="D28" s="52">
        <v>402292.34</v>
      </c>
      <c r="E28" s="53">
        <f>D28*95.24%-50</f>
        <v>383093.22461599996</v>
      </c>
      <c r="F28" s="53">
        <f>D28*4.76%+50</f>
        <v>19199.115384</v>
      </c>
      <c r="G28" s="52">
        <v>402292.34</v>
      </c>
      <c r="H28" s="53">
        <f>G28*95.24%-50</f>
        <v>383093.22461599996</v>
      </c>
      <c r="I28" s="53">
        <f>G28*4.76%+50</f>
        <v>19199.115384</v>
      </c>
      <c r="J28" s="52">
        <v>0</v>
      </c>
      <c r="K28" s="53">
        <f>J28*95.24%</f>
        <v>0</v>
      </c>
      <c r="L28" s="53">
        <f>J28*4.76%</f>
        <v>0</v>
      </c>
      <c r="M28" s="51">
        <f t="shared" si="1"/>
        <v>0</v>
      </c>
      <c r="N28" s="1"/>
    </row>
    <row r="29" spans="1:14" ht="86.25" customHeight="1" thickBot="1">
      <c r="A29" s="44" t="s">
        <v>33</v>
      </c>
      <c r="B29" s="45">
        <v>198</v>
      </c>
      <c r="C29" s="45">
        <v>185</v>
      </c>
      <c r="D29" s="52">
        <v>253957.66</v>
      </c>
      <c r="E29" s="53">
        <f>D29*95.24%</f>
        <v>241869.27538399998</v>
      </c>
      <c r="F29" s="53">
        <f>D29*4.76%</f>
        <v>12088.384616</v>
      </c>
      <c r="G29" s="52">
        <v>235049.91</v>
      </c>
      <c r="H29" s="53">
        <v>220559.36</v>
      </c>
      <c r="I29" s="53">
        <f>G29*4.76%</f>
        <v>11188.375715999999</v>
      </c>
      <c r="J29" s="52">
        <v>0</v>
      </c>
      <c r="K29" s="53">
        <f>J29*95.24%</f>
        <v>0</v>
      </c>
      <c r="L29" s="53">
        <f>J29*4.76%</f>
        <v>0</v>
      </c>
      <c r="M29" s="51">
        <f t="shared" si="1"/>
        <v>21309.915383999993</v>
      </c>
      <c r="N29" s="1"/>
    </row>
    <row r="30" spans="1:14" ht="19.5" thickBot="1">
      <c r="A30" s="20" t="s">
        <v>2</v>
      </c>
      <c r="B30" s="21"/>
      <c r="C30" s="21"/>
      <c r="D30" s="51">
        <f aca="true" t="shared" si="7" ref="D30:M30">D27+D23+D20+D15+D12+D8+D5</f>
        <v>2625000</v>
      </c>
      <c r="E30" s="51">
        <f t="shared" si="7"/>
        <v>2500000</v>
      </c>
      <c r="F30" s="51">
        <f t="shared" si="7"/>
        <v>125000</v>
      </c>
      <c r="G30" s="51">
        <f t="shared" si="7"/>
        <v>2042927.4157160001</v>
      </c>
      <c r="H30" s="51">
        <f t="shared" si="7"/>
        <v>1945476.8872319998</v>
      </c>
      <c r="I30" s="51">
        <f t="shared" si="7"/>
        <v>97450.52848399998</v>
      </c>
      <c r="J30" s="51">
        <f t="shared" si="7"/>
        <v>0</v>
      </c>
      <c r="K30" s="51">
        <f t="shared" si="7"/>
        <v>0</v>
      </c>
      <c r="L30" s="51">
        <f t="shared" si="7"/>
        <v>0</v>
      </c>
      <c r="M30" s="51">
        <f t="shared" si="7"/>
        <v>554523.1127680002</v>
      </c>
      <c r="N30" s="1"/>
    </row>
    <row r="32" spans="1:13" ht="15">
      <c r="A32" s="84" t="s">
        <v>8</v>
      </c>
      <c r="B32" s="84"/>
      <c r="C32" s="84"/>
      <c r="D32" s="84"/>
      <c r="E32" s="84"/>
      <c r="F32" s="84"/>
      <c r="G32" s="6"/>
      <c r="H32" s="6"/>
      <c r="I32" s="7"/>
      <c r="J32" s="7"/>
      <c r="K32" s="8"/>
      <c r="L32" s="8"/>
      <c r="M32" s="49"/>
    </row>
    <row r="33" spans="1:13" ht="15">
      <c r="A33" s="9" t="s">
        <v>9</v>
      </c>
      <c r="B33" s="9"/>
      <c r="C33" s="10"/>
      <c r="D33" s="26"/>
      <c r="E33" s="26"/>
      <c r="F33" s="26"/>
      <c r="G33" s="10"/>
      <c r="H33" s="10"/>
      <c r="I33" s="11"/>
      <c r="J33" s="11"/>
      <c r="K33" s="11"/>
      <c r="L33" s="11"/>
      <c r="M33" s="50"/>
    </row>
    <row r="34" spans="1:12" ht="15">
      <c r="A34" s="9"/>
      <c r="B34" s="9"/>
      <c r="C34" s="10"/>
      <c r="D34" s="26"/>
      <c r="E34" s="26"/>
      <c r="F34" s="26"/>
      <c r="G34" s="10"/>
      <c r="H34" s="10"/>
      <c r="I34" s="11"/>
      <c r="J34" s="11"/>
      <c r="K34" s="11"/>
      <c r="L34" s="11"/>
    </row>
    <row r="35" spans="2:12" ht="15">
      <c r="B35" s="12"/>
      <c r="C35" s="10"/>
      <c r="D35" s="26"/>
      <c r="E35" s="26"/>
      <c r="F35" s="26"/>
      <c r="G35" s="10"/>
      <c r="H35" s="10"/>
      <c r="I35" s="85" t="s">
        <v>10</v>
      </c>
      <c r="J35" s="85"/>
      <c r="K35" s="85"/>
      <c r="L35" s="85"/>
    </row>
    <row r="36" spans="1:12" ht="15">
      <c r="A36" s="12" t="s">
        <v>140</v>
      </c>
      <c r="B36" s="12"/>
      <c r="C36" s="73"/>
      <c r="D36" s="73"/>
      <c r="E36" s="73" t="s">
        <v>142</v>
      </c>
      <c r="F36" s="72"/>
      <c r="G36" s="72"/>
      <c r="H36" s="13"/>
      <c r="I36" s="86"/>
      <c r="J36" s="86"/>
      <c r="K36" s="86"/>
      <c r="L36" s="86"/>
    </row>
    <row r="37" spans="1:12" ht="15">
      <c r="A37" s="10"/>
      <c r="B37" s="10"/>
      <c r="C37" s="87" t="s">
        <v>11</v>
      </c>
      <c r="D37" s="87"/>
      <c r="E37" s="87" t="s">
        <v>12</v>
      </c>
      <c r="F37" s="87"/>
      <c r="G37" s="87"/>
      <c r="H37" s="14"/>
      <c r="I37" s="86"/>
      <c r="J37" s="86"/>
      <c r="K37" s="86"/>
      <c r="L37" s="86"/>
    </row>
    <row r="38" spans="1:12" ht="15">
      <c r="A38" s="15" t="s">
        <v>141</v>
      </c>
      <c r="B38" s="15"/>
      <c r="C38" s="72"/>
      <c r="D38" s="72"/>
      <c r="E38" s="73" t="s">
        <v>30</v>
      </c>
      <c r="F38" s="73"/>
      <c r="G38" s="73"/>
      <c r="H38" s="10"/>
      <c r="I38" s="86"/>
      <c r="J38" s="86"/>
      <c r="K38" s="86"/>
      <c r="L38" s="86"/>
    </row>
    <row r="39" spans="1:12" ht="15">
      <c r="A39" s="10"/>
      <c r="B39" s="10"/>
      <c r="C39" s="87" t="s">
        <v>11</v>
      </c>
      <c r="D39" s="87"/>
      <c r="E39" s="87" t="s">
        <v>12</v>
      </c>
      <c r="F39" s="87"/>
      <c r="G39" s="87"/>
      <c r="H39" s="10"/>
      <c r="I39" s="81" t="s">
        <v>13</v>
      </c>
      <c r="J39" s="81"/>
      <c r="K39" s="88" t="s">
        <v>14</v>
      </c>
      <c r="L39" s="88"/>
    </row>
    <row r="40" spans="1:12" ht="15">
      <c r="A40" s="10"/>
      <c r="B40" s="10"/>
      <c r="C40" s="14"/>
      <c r="D40" s="27"/>
      <c r="E40" s="27"/>
      <c r="F40" s="27"/>
      <c r="G40" s="14"/>
      <c r="H40" s="10"/>
      <c r="I40" s="81" t="s">
        <v>15</v>
      </c>
      <c r="J40" s="81"/>
      <c r="K40" s="81" t="s">
        <v>12</v>
      </c>
      <c r="L40" s="81"/>
    </row>
    <row r="41" spans="1:12" ht="15">
      <c r="A41" s="10"/>
      <c r="B41" s="10"/>
      <c r="C41" s="14"/>
      <c r="D41" s="27"/>
      <c r="E41" s="27"/>
      <c r="F41" s="26"/>
      <c r="G41" s="10"/>
      <c r="H41" s="16"/>
      <c r="I41" s="16"/>
      <c r="J41" s="16"/>
      <c r="K41" s="16"/>
      <c r="L41" s="16"/>
    </row>
    <row r="42" spans="1:12" ht="15">
      <c r="A42" s="10" t="s">
        <v>16</v>
      </c>
      <c r="B42" s="10" t="s">
        <v>31</v>
      </c>
      <c r="C42" s="10"/>
      <c r="D42" s="26" t="s">
        <v>32</v>
      </c>
      <c r="E42" s="26"/>
      <c r="F42" s="26"/>
      <c r="G42" s="10"/>
      <c r="H42" s="10"/>
      <c r="I42" s="10"/>
      <c r="J42" s="10"/>
      <c r="K42" s="10"/>
      <c r="L42" s="10"/>
    </row>
    <row r="43" spans="1:12" ht="15">
      <c r="A43" s="9" t="s">
        <v>17</v>
      </c>
      <c r="B43" s="9"/>
      <c r="C43" s="9"/>
      <c r="D43" s="28"/>
      <c r="E43" s="28"/>
      <c r="F43" s="26"/>
      <c r="G43" s="10"/>
      <c r="H43" s="10"/>
      <c r="I43" s="10"/>
      <c r="J43" s="10"/>
      <c r="K43" s="10"/>
      <c r="L43" s="10"/>
    </row>
    <row r="44" spans="1:12" ht="15">
      <c r="A44" s="10" t="s">
        <v>122</v>
      </c>
      <c r="B44" s="10"/>
      <c r="C44" s="10"/>
      <c r="D44" s="26"/>
      <c r="E44" s="26"/>
      <c r="F44" s="29"/>
      <c r="G44" s="17"/>
      <c r="H44" s="17"/>
      <c r="I44" s="17"/>
      <c r="J44" s="17"/>
      <c r="K44" s="17"/>
      <c r="L44" s="17"/>
    </row>
    <row r="45" spans="1:12" ht="15">
      <c r="A45" s="10"/>
      <c r="B45" s="10"/>
      <c r="C45" s="10"/>
      <c r="D45" s="26"/>
      <c r="E45" s="26"/>
      <c r="F45" s="29"/>
      <c r="G45" s="17"/>
      <c r="H45" s="17"/>
      <c r="I45" s="17"/>
      <c r="J45" s="17"/>
      <c r="K45" s="17"/>
      <c r="L45" s="17"/>
    </row>
  </sheetData>
  <sheetProtection/>
  <mergeCells count="22">
    <mergeCell ref="C39:D39"/>
    <mergeCell ref="E39:G39"/>
    <mergeCell ref="I39:J39"/>
    <mergeCell ref="K39:L39"/>
    <mergeCell ref="I40:J40"/>
    <mergeCell ref="K40:L40"/>
    <mergeCell ref="M2:M3"/>
    <mergeCell ref="A1:M1"/>
    <mergeCell ref="A32:F32"/>
    <mergeCell ref="I35:L38"/>
    <mergeCell ref="C36:D36"/>
    <mergeCell ref="E36:G36"/>
    <mergeCell ref="C37:D37"/>
    <mergeCell ref="E37:G37"/>
    <mergeCell ref="J2:L2"/>
    <mergeCell ref="C38:D38"/>
    <mergeCell ref="E38:G38"/>
    <mergeCell ref="A2:A3"/>
    <mergeCell ref="B2:B3"/>
    <mergeCell ref="C2:C3"/>
    <mergeCell ref="D2:F2"/>
    <mergeCell ref="G2:I2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2016-10-03T13:37:10Z</cp:lastPrinted>
  <dcterms:created xsi:type="dcterms:W3CDTF">2016-06-22T07:13:33Z</dcterms:created>
  <dcterms:modified xsi:type="dcterms:W3CDTF">2016-10-04T07:44:41Z</dcterms:modified>
  <cp:category/>
  <cp:version/>
  <cp:contentType/>
  <cp:contentStatus/>
</cp:coreProperties>
</file>